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75f855cdad0663/Documents/Documenting COVID19/Springfield-Greene/"/>
    </mc:Choice>
  </mc:AlternateContent>
  <xr:revisionPtr revIDLastSave="0" documentId="11_1FDFD88E9322C44890AC844AFABF14288ED83148" xr6:coauthVersionLast="47" xr6:coauthVersionMax="47" xr10:uidLastSave="{00000000-0000-0000-0000-000000000000}"/>
  <bookViews>
    <workbookView xWindow="-110" yWindow="-110" windowWidth="19420" windowHeight="10420" activeTab="12" xr2:uid="{00000000-000D-0000-FFFF-FFFF00000000}"/>
  </bookViews>
  <sheets>
    <sheet name="7.23" sheetId="1" r:id="rId1"/>
    <sheet name="7.24" sheetId="2" r:id="rId2"/>
    <sheet name="7.25" sheetId="3" r:id="rId3"/>
    <sheet name="7.26" sheetId="5" r:id="rId4"/>
    <sheet name="7.27" sheetId="6" r:id="rId5"/>
    <sheet name="7.28" sheetId="7" r:id="rId6"/>
    <sheet name="7.29" sheetId="8" r:id="rId7"/>
    <sheet name="7.30" sheetId="9" r:id="rId8"/>
    <sheet name="7.31" sheetId="10" r:id="rId9"/>
    <sheet name="8.1" sheetId="11" r:id="rId10"/>
    <sheet name="8.2" sheetId="12" r:id="rId11"/>
    <sheet name="8.3" sheetId="13" r:id="rId12"/>
    <sheet name="8.4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4" l="1"/>
  <c r="E24" i="14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2" i="14"/>
  <c r="H23" i="14"/>
  <c r="H2" i="14"/>
  <c r="H24" i="14" s="1"/>
  <c r="G17" i="13"/>
  <c r="G18" i="13" s="1"/>
  <c r="E17" i="13"/>
  <c r="H3" i="13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2" i="13"/>
  <c r="H17" i="13" s="1"/>
  <c r="H18" i="13" s="1"/>
  <c r="G16" i="12"/>
  <c r="G17" i="12" s="1"/>
  <c r="H3" i="12"/>
  <c r="H4" i="12"/>
  <c r="H5" i="12"/>
  <c r="H7" i="12"/>
  <c r="H8" i="12"/>
  <c r="H9" i="12"/>
  <c r="H10" i="12"/>
  <c r="H11" i="12"/>
  <c r="H12" i="12"/>
  <c r="H13" i="12"/>
  <c r="H14" i="12"/>
  <c r="H15" i="12"/>
  <c r="H2" i="12"/>
  <c r="H16" i="12" s="1"/>
  <c r="H17" i="12" s="1"/>
  <c r="G17" i="11"/>
  <c r="H3" i="11"/>
  <c r="H17" i="11" s="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2" i="11"/>
  <c r="G20" i="10"/>
  <c r="G19" i="10"/>
  <c r="E19" i="10"/>
  <c r="H3" i="10"/>
  <c r="H4" i="10"/>
  <c r="H19" i="10" s="1"/>
  <c r="H20" i="10" s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2" i="10"/>
  <c r="G22" i="9"/>
  <c r="G23" i="9" s="1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" i="9"/>
  <c r="H22" i="9" s="1"/>
  <c r="H23" i="9" s="1"/>
  <c r="G24" i="8"/>
  <c r="G25" i="8" s="1"/>
  <c r="H20" i="8"/>
  <c r="H21" i="8"/>
  <c r="H22" i="8"/>
  <c r="H23" i="8"/>
  <c r="H19" i="8"/>
  <c r="H10" i="8"/>
  <c r="H9" i="8"/>
  <c r="H3" i="8"/>
  <c r="H4" i="8"/>
  <c r="H5" i="8"/>
  <c r="H6" i="8"/>
  <c r="H7" i="8"/>
  <c r="H8" i="8"/>
  <c r="H13" i="8"/>
  <c r="H2" i="8"/>
  <c r="G16" i="7"/>
  <c r="H3" i="7"/>
  <c r="H4" i="7"/>
  <c r="H5" i="7"/>
  <c r="H16" i="7" s="1"/>
  <c r="H6" i="7"/>
  <c r="H7" i="7"/>
  <c r="H8" i="7"/>
  <c r="H9" i="7"/>
  <c r="H10" i="7"/>
  <c r="H11" i="7"/>
  <c r="H12" i="7"/>
  <c r="H13" i="7"/>
  <c r="H14" i="7"/>
  <c r="H15" i="7"/>
  <c r="H2" i="7"/>
  <c r="G22" i="6"/>
  <c r="H21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" i="6"/>
  <c r="H22" i="6" s="1"/>
  <c r="G15" i="5"/>
  <c r="H14" i="5"/>
  <c r="H13" i="5"/>
  <c r="H12" i="5"/>
  <c r="H11" i="5"/>
  <c r="H10" i="5"/>
  <c r="H9" i="5"/>
  <c r="H8" i="5"/>
  <c r="H7" i="5"/>
  <c r="H3" i="5"/>
  <c r="H4" i="5"/>
  <c r="H5" i="5"/>
  <c r="H6" i="5"/>
  <c r="H2" i="5"/>
  <c r="H15" i="5" s="1"/>
  <c r="G16" i="3"/>
  <c r="H13" i="3"/>
  <c r="H14" i="3"/>
  <c r="H15" i="3"/>
  <c r="H12" i="3"/>
  <c r="H10" i="3"/>
  <c r="H9" i="3"/>
  <c r="H8" i="3"/>
  <c r="H6" i="3"/>
  <c r="F6" i="3"/>
  <c r="H5" i="3"/>
  <c r="H16" i="3" s="1"/>
  <c r="H4" i="3"/>
  <c r="F4" i="3"/>
  <c r="G16" i="2"/>
  <c r="H15" i="2"/>
  <c r="H14" i="2"/>
  <c r="H13" i="2"/>
  <c r="H12" i="2"/>
  <c r="H11" i="2"/>
  <c r="F11" i="2"/>
  <c r="H10" i="2"/>
  <c r="F10" i="2"/>
  <c r="H9" i="2"/>
  <c r="F9" i="2"/>
  <c r="H8" i="2"/>
  <c r="F8" i="2"/>
  <c r="H7" i="2"/>
  <c r="H6" i="2"/>
  <c r="F7" i="2"/>
  <c r="F6" i="2"/>
  <c r="H5" i="2"/>
  <c r="F5" i="2"/>
  <c r="H4" i="2"/>
  <c r="F4" i="2"/>
  <c r="H3" i="2"/>
  <c r="F3" i="2"/>
  <c r="H2" i="2"/>
  <c r="H16" i="2" s="1"/>
  <c r="F2" i="2"/>
  <c r="G15" i="1"/>
  <c r="H3" i="1"/>
  <c r="H4" i="1"/>
  <c r="H5" i="1"/>
  <c r="H6" i="1"/>
  <c r="H7" i="1"/>
  <c r="H8" i="1"/>
  <c r="H9" i="1"/>
  <c r="H10" i="1"/>
  <c r="H11" i="1"/>
  <c r="H12" i="1"/>
  <c r="H13" i="1"/>
  <c r="H14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2" i="1"/>
  <c r="H24" i="8" l="1"/>
  <c r="H15" i="1"/>
</calcChain>
</file>

<file path=xl/sharedStrings.xml><?xml version="1.0" encoding="utf-8"?>
<sst xmlns="http://schemas.openxmlformats.org/spreadsheetml/2006/main" count="743" uniqueCount="392">
  <si>
    <t>RUN NUMBER</t>
  </si>
  <si>
    <t>RECEIVING FACILITY</t>
  </si>
  <si>
    <t>AR-101-001</t>
  </si>
  <si>
    <t>AR-103-001</t>
  </si>
  <si>
    <t>AR-104-001</t>
  </si>
  <si>
    <t>AR-106-001</t>
  </si>
  <si>
    <t>AR-107-001</t>
  </si>
  <si>
    <t>AR-108-001</t>
  </si>
  <si>
    <t>AR-105-001</t>
  </si>
  <si>
    <t>AR-109-001</t>
  </si>
  <si>
    <t>AR-110-001</t>
  </si>
  <si>
    <t>AR-102-001</t>
  </si>
  <si>
    <t>AR-101-002</t>
  </si>
  <si>
    <t>AR-103-002</t>
  </si>
  <si>
    <t>AR-104-002</t>
  </si>
  <si>
    <t>ST. LOUIS CHILDRENS HOSPITAL</t>
  </si>
  <si>
    <t>AR-106-002</t>
  </si>
  <si>
    <t>AR-103-003</t>
  </si>
  <si>
    <t>MERCY LEBANON</t>
  </si>
  <si>
    <t>AR-108-002</t>
  </si>
  <si>
    <t>MERCY SPRINGFIELD</t>
  </si>
  <si>
    <t>COX BRANSON</t>
  </si>
  <si>
    <t>SENDING FACILITY</t>
  </si>
  <si>
    <t>CONCORDIA CARE CENTER - BELLAVISTA, AR</t>
  </si>
  <si>
    <t>COX SOUTH - SPRINGFIELD</t>
  </si>
  <si>
    <t>TOTAL (HH:MM)</t>
  </si>
  <si>
    <t>TO RECEIVING (mi)</t>
  </si>
  <si>
    <t>TOTAL (mi)</t>
  </si>
  <si>
    <t>GOLDEN YEARS - HARRISONVILLE, MO</t>
  </si>
  <si>
    <t>OVERLAND PARK REGIONAL - OVERLAND PARK, KS</t>
  </si>
  <si>
    <t>GOLDEN YEARS -  HARRISONVILLE, MO</t>
  </si>
  <si>
    <t>BARNES JEWISH HOSPITAL - ST LOUIS, MO</t>
  </si>
  <si>
    <t>HILLCREST - TULSA, OK</t>
  </si>
  <si>
    <t>UNIVERSITY HOSPITAL - COLUMBIA, MO</t>
  </si>
  <si>
    <t>COX SOUTH - SPRINGFIELD, MO</t>
  </si>
  <si>
    <t>UNVERSITY HOSPITAL - COLUMBIA, MO</t>
  </si>
  <si>
    <t>BARNES JEWISH HOSPITAL - ST. LOUIS, MO</t>
  </si>
  <si>
    <t>ST. LOUIS CHILDRENS HOSPITAL - ST. LOUIS, MO</t>
  </si>
  <si>
    <t>COX - BRANSON</t>
  </si>
  <si>
    <t>FREEMAN WEST</t>
  </si>
  <si>
    <t>TIMESTAMP</t>
  </si>
  <si>
    <t>MERCY SOUTH - ST LOUIS, MO</t>
  </si>
  <si>
    <t>ST MARY'S - ST LOUIS, MO</t>
  </si>
  <si>
    <t>NORTHEAST REGIONAL - KIRKSVILLE MO</t>
  </si>
  <si>
    <t>ST LOUIS CHILDRENS HOSPITAL - ST. LOUIS, MO</t>
  </si>
  <si>
    <t>COX BARTON</t>
  </si>
  <si>
    <t>CENTERPOINT MEDICAL CENTER - INDEPENDENCE, MO</t>
  </si>
  <si>
    <t>AR-107-002</t>
  </si>
  <si>
    <t>AR-108-003</t>
  </si>
  <si>
    <t>AR-105-002</t>
  </si>
  <si>
    <t>AR-109-002</t>
  </si>
  <si>
    <t>AR-101-003</t>
  </si>
  <si>
    <t>MERCY SPRINGFIELD - BH</t>
  </si>
  <si>
    <t>VA MEDICAL CENTER  - FAYETTEVILLE, AR</t>
  </si>
  <si>
    <t>COMMUNITY SPRING HEALTHCARE-  EL DORADO SPRINGS, MO</t>
  </si>
  <si>
    <t>AR-102-002</t>
  </si>
  <si>
    <t>AR-104-003</t>
  </si>
  <si>
    <t>UNIVERSITY OF KANSAS HOSPITAL - KANSAS CITY, KS</t>
  </si>
  <si>
    <t>AR-106-003</t>
  </si>
  <si>
    <t>MERCY CASVILLE</t>
  </si>
  <si>
    <t>NORTHWEST MEDICAL CENTER - BENTONVILLE, AR</t>
  </si>
  <si>
    <t>AR-107-003</t>
  </si>
  <si>
    <t>MERCY AURORA - AURORA MO</t>
  </si>
  <si>
    <t>MERCY HOSPITAL - ROGERS, AR</t>
  </si>
  <si>
    <t>MISSOURI DELTA MEDICAL CENTER - SIKESTON, MO</t>
  </si>
  <si>
    <t>CITIZENS MEMORIAL MEDICAL CENTER, BOLIVER</t>
  </si>
  <si>
    <t>AR-109-003</t>
  </si>
  <si>
    <t>COX SOUTH</t>
  </si>
  <si>
    <t>AR-105-003</t>
  </si>
  <si>
    <t xml:space="preserve">AR-110-002 </t>
  </si>
  <si>
    <t>FLIGHT - FBO</t>
  </si>
  <si>
    <t>CANCELLED</t>
  </si>
  <si>
    <t>N/A</t>
  </si>
  <si>
    <t>CITIZENS MEMORIAL - BOLIVAR, MO</t>
  </si>
  <si>
    <t>AR-102-003</t>
  </si>
  <si>
    <t>AR-101-004</t>
  </si>
  <si>
    <t>MERCY JOPLIN</t>
  </si>
  <si>
    <t>AR-110-003</t>
  </si>
  <si>
    <t>AR-103-004</t>
  </si>
  <si>
    <t>AR-104-004</t>
  </si>
  <si>
    <t>MERCY AURORA</t>
  </si>
  <si>
    <t>DRIVE TIME (HH:MM)</t>
  </si>
  <si>
    <t>HEARTLAND BH - NEVADA, MO</t>
  </si>
  <si>
    <t>AR-106-004</t>
  </si>
  <si>
    <t>ASH GROVE HEALTHCARE - ASH GROVE, MO</t>
  </si>
  <si>
    <t>AR-102-004</t>
  </si>
  <si>
    <t>TRUMAN VA HOSPITAL - COLUMBIA, MO</t>
  </si>
  <si>
    <t>AR-105-004</t>
  </si>
  <si>
    <t>AR-110-004</t>
  </si>
  <si>
    <t>AR-107-004</t>
  </si>
  <si>
    <t>AR-108-004</t>
  </si>
  <si>
    <t>AR-109-004</t>
  </si>
  <si>
    <t>WASHINGTON REGIONAL</t>
  </si>
  <si>
    <t>BARNES JEWISH HOSPITAL</t>
  </si>
  <si>
    <t>OZARK HEALTHCARE - WEST PLAINS, MO</t>
  </si>
  <si>
    <t>AR-101-005</t>
  </si>
  <si>
    <t>AR-102-005</t>
  </si>
  <si>
    <t>AR-104-005</t>
  </si>
  <si>
    <t>AR-106-005</t>
  </si>
  <si>
    <t>MERCY CASSVILLE</t>
  </si>
  <si>
    <t>AR-107-005</t>
  </si>
  <si>
    <t>AR-108-005</t>
  </si>
  <si>
    <t>MOUNT VISTA - HARRISON, AR</t>
  </si>
  <si>
    <t>AR-109-005</t>
  </si>
  <si>
    <t>RES. 805 E MONTAUK COURT, NIXA, MO</t>
  </si>
  <si>
    <t>AR-102-006</t>
  </si>
  <si>
    <t>BAPTIST - LITTLE ROCK, AR</t>
  </si>
  <si>
    <t>BAPTIST - MEMPHIS</t>
  </si>
  <si>
    <t>AR-105-005</t>
  </si>
  <si>
    <t>AR-103-005</t>
  </si>
  <si>
    <t>KANSAS UNIVERSITY MEDICAL CENTER - KANSAS CITY</t>
  </si>
  <si>
    <t>MERCY MOUNTAIN VIEW</t>
  </si>
  <si>
    <t>AR-104-006</t>
  </si>
  <si>
    <t>AR-106-006</t>
  </si>
  <si>
    <t>AR-101-006</t>
  </si>
  <si>
    <t>CMH IN BOLIVAR</t>
  </si>
  <si>
    <t>CMH - BOLIVAR</t>
  </si>
  <si>
    <t>POPLAR BLUFF REGIONAL - POPLAR BLUFF, MO</t>
  </si>
  <si>
    <t>AR-107-006</t>
  </si>
  <si>
    <t>AR-108-006</t>
  </si>
  <si>
    <t>RES. 1101 IVEY LANE TRAILER NO 78 LEBANON, MO</t>
  </si>
  <si>
    <t>AR-109-006</t>
  </si>
  <si>
    <t>AR-102-007</t>
  </si>
  <si>
    <t>AR-103-006</t>
  </si>
  <si>
    <t>BROOKE HAVEN NURSING - WEST PLAINS, MO</t>
  </si>
  <si>
    <t>AR-104-007</t>
  </si>
  <si>
    <t>MERCY ST. FRANCIS</t>
  </si>
  <si>
    <t>AR-106-007</t>
  </si>
  <si>
    <t>ROARING RIVER REHAB - CASSVILLE, MO</t>
  </si>
  <si>
    <t>AR-107-007</t>
  </si>
  <si>
    <t>AUTUMN OAKS CARE CENTER - 1310 N. Hovis St, Mountain Grove, MO</t>
  </si>
  <si>
    <t>AR-103-007</t>
  </si>
  <si>
    <t>MOUNT VISTA REHAB - HARRISON, AR</t>
  </si>
  <si>
    <t>AR-108-007</t>
  </si>
  <si>
    <t>AR-101-007</t>
  </si>
  <si>
    <t>JAMES RIVER NURSING - 3550 E Battlefield Rd, Springfield, MO</t>
  </si>
  <si>
    <t>AR-101-008</t>
  </si>
  <si>
    <t>AR-108-008</t>
  </si>
  <si>
    <t>AR-101-009</t>
  </si>
  <si>
    <t>AR-110-005</t>
  </si>
  <si>
    <t xml:space="preserve">MERCY SPRINGFIELD </t>
  </si>
  <si>
    <t>SELECT SPECIALTY CARE - SPRINGFIELD</t>
  </si>
  <si>
    <t>RES: 316 EAST MAPLE STREET MANSFIELD MO</t>
  </si>
  <si>
    <t>RES: 1740 EAST HAMILTON ST, REPUBLIC, MO</t>
  </si>
  <si>
    <t>RES: 750 WEST COOPER STREET BUFFALO COLONIAL SPRING, MO</t>
  </si>
  <si>
    <t>AR-105-006</t>
  </si>
  <si>
    <t>AR-107-008</t>
  </si>
  <si>
    <t>ST. LUKES - CHESTERFIELD, MO</t>
  </si>
  <si>
    <t>AR-109-007</t>
  </si>
  <si>
    <t>BARNES ST LOUIS</t>
  </si>
  <si>
    <t>CMH BOLIVAR</t>
  </si>
  <si>
    <t>AR-103-008</t>
  </si>
  <si>
    <t>AR-102-008</t>
  </si>
  <si>
    <t>MISSOURI ORTHAPAEDIC INSTITUTE - COLUMBIA, MO</t>
  </si>
  <si>
    <t>AR-104-008</t>
  </si>
  <si>
    <t>LACOBA NURSING - 850 EAST HWY 60 MONETT MO</t>
  </si>
  <si>
    <t>AR-110-006</t>
  </si>
  <si>
    <t>AR-108-009</t>
  </si>
  <si>
    <t>AR-101-110</t>
  </si>
  <si>
    <t>AR-106-008</t>
  </si>
  <si>
    <t>AR-107-009</t>
  </si>
  <si>
    <t>AR-109-008</t>
  </si>
  <si>
    <t>AR-104-009</t>
  </si>
  <si>
    <t>RES: 64844 SOUTH 4710 ROAD, WESTVILLE, OK</t>
  </si>
  <si>
    <t>AR-103-009</t>
  </si>
  <si>
    <t>AR-108-010</t>
  </si>
  <si>
    <t>AR-105-007</t>
  </si>
  <si>
    <t>MERCY CARTHAGE</t>
  </si>
  <si>
    <t xml:space="preserve">COX MONETT </t>
  </si>
  <si>
    <t>ST MARYS - RICHMOND HEIGHTS MO</t>
  </si>
  <si>
    <t xml:space="preserve">RES. 314 MILL ST. ROCKY COMFORT, MO </t>
  </si>
  <si>
    <t>AR-102-009</t>
  </si>
  <si>
    <t>AR-101-111</t>
  </si>
  <si>
    <t>AR-107-010</t>
  </si>
  <si>
    <t>ST LOUIS UNIVERSITY - ST. LOUIS MO</t>
  </si>
  <si>
    <t xml:space="preserve">COX SOUTH </t>
  </si>
  <si>
    <t>AR-109-009</t>
  </si>
  <si>
    <t>AR-103-010</t>
  </si>
  <si>
    <t>AR-104-010</t>
  </si>
  <si>
    <t xml:space="preserve">CEDAR COUNTY MEMORIAL HOSPITAL </t>
  </si>
  <si>
    <t>SELECT SPECIALTY HOSPITAL</t>
  </si>
  <si>
    <t>SSM HEALTH REHAB HOSPITAL - BRIDGETON, MO</t>
  </si>
  <si>
    <t>HERITAGE CARE CENTER - ST. LOUIS</t>
  </si>
  <si>
    <t>RIVERWAYS MANOR - VAN BUREN, MO</t>
  </si>
  <si>
    <t>AR-102-010</t>
  </si>
  <si>
    <t>GOOD SAMARITAN CARE CENTER - COLE CAMP, MO</t>
  </si>
  <si>
    <t>AR-107-011</t>
  </si>
  <si>
    <t>AR-106-011</t>
  </si>
  <si>
    <t>AR-108-011</t>
  </si>
  <si>
    <t>AR-101-012</t>
  </si>
  <si>
    <t>AR-110-007</t>
  </si>
  <si>
    <t>AR-105-008</t>
  </si>
  <si>
    <t>911: 1232 HOWARD DRIVE, LEBANON, MO</t>
  </si>
  <si>
    <t>MERCY LEBANON - ER</t>
  </si>
  <si>
    <t>AR-110-008</t>
  </si>
  <si>
    <t>LEBANON NURSING &amp; REHAB.</t>
  </si>
  <si>
    <t>AR-109-010</t>
  </si>
  <si>
    <t>SELECT SPECIALITY</t>
  </si>
  <si>
    <t>FREEMAN EAST</t>
  </si>
  <si>
    <t>AR-105-009</t>
  </si>
  <si>
    <t>AR-104-011</t>
  </si>
  <si>
    <t>AR-110-009</t>
  </si>
  <si>
    <t>ROYAL OAK HOSPITAL - WINDSOR, MO</t>
  </si>
  <si>
    <t>AR-102-011</t>
  </si>
  <si>
    <t>AR-109-011</t>
  </si>
  <si>
    <t>AR-111-001</t>
  </si>
  <si>
    <t>AR-107-012</t>
  </si>
  <si>
    <t>AR-111-002</t>
  </si>
  <si>
    <t>AR-106-112</t>
  </si>
  <si>
    <t>COX BARTON COUNTY</t>
  </si>
  <si>
    <t>COX SPRINGFIELD</t>
  </si>
  <si>
    <t xml:space="preserve">CITIZENS MEMORIAL HOSPITAL </t>
  </si>
  <si>
    <t>CITIZENS MEMORIAL HOSPITAL</t>
  </si>
  <si>
    <t xml:space="preserve">COX BARTON </t>
  </si>
  <si>
    <t>UNIVERSITY OF KANSAS  CITY</t>
  </si>
  <si>
    <t>ENCOMPASS HEALTH - FAYETTVILLE, AR</t>
  </si>
  <si>
    <t>AR-105-010</t>
  </si>
  <si>
    <t>AR-108-013</t>
  </si>
  <si>
    <t>AR-106-113</t>
  </si>
  <si>
    <t>AR-103-012</t>
  </si>
  <si>
    <t>UNIVERSITY HOSPITAL COLUMBIA, MO</t>
  </si>
  <si>
    <t>AR-110-010</t>
  </si>
  <si>
    <t>AR-109-012</t>
  </si>
  <si>
    <t>MERCY ST FRANCIS</t>
  </si>
  <si>
    <t>PHELPS COUNTY REGIONAL</t>
  </si>
  <si>
    <t>SSM ST JOSEPH</t>
  </si>
  <si>
    <t>AUTUMN OAKS - MOUNTAIN GROVE MO</t>
  </si>
  <si>
    <t>GAINSVILLE HEALTHCARE</t>
  </si>
  <si>
    <t>AR-104-012</t>
  </si>
  <si>
    <t>AR-111-003</t>
  </si>
  <si>
    <t>AR-107-013</t>
  </si>
  <si>
    <t>RES: 1950 HWY. B, MANSFIELD, MO</t>
  </si>
  <si>
    <t>COLONIAL SPRINGS HEALTH</t>
  </si>
  <si>
    <t>AR-106-014</t>
  </si>
  <si>
    <t>VANTAGE POINT - FAYETTVILLE, AR</t>
  </si>
  <si>
    <t>AR-102-012</t>
  </si>
  <si>
    <t>10925 HARTH STONE LANE, BENTONVILLE, AR</t>
  </si>
  <si>
    <t>AR-103-013</t>
  </si>
  <si>
    <t xml:space="preserve">COMMUNITY CARE HEALTHCARE </t>
  </si>
  <si>
    <t>AR-105-011</t>
  </si>
  <si>
    <t>AR-110-011</t>
  </si>
  <si>
    <t>BUFFALO PRAIRIE CARE CENTER</t>
  </si>
  <si>
    <t>BOONE HOSPITAL - COLUMBIA, MO</t>
  </si>
  <si>
    <t>AR-111-004</t>
  </si>
  <si>
    <t>AR-109-013</t>
  </si>
  <si>
    <t>COX BARTON COUNTY MEMORIAL</t>
  </si>
  <si>
    <t>AR-107-014</t>
  </si>
  <si>
    <t>FREEMAN WEST JOPLIN</t>
  </si>
  <si>
    <t>EASTERN OK MEDICAL CENTER</t>
  </si>
  <si>
    <t>AR-108-114</t>
  </si>
  <si>
    <t>PICKUP 01:00</t>
  </si>
  <si>
    <t>ST LUKES - KANSAS CITY</t>
  </si>
  <si>
    <t>MU COLUMBIA - KANSAS CITY</t>
  </si>
  <si>
    <t>LAKE REGIONAL - KANSAS CITY</t>
  </si>
  <si>
    <t xml:space="preserve">BOTHWELL REGIONAL </t>
  </si>
  <si>
    <t>AR-105-012</t>
  </si>
  <si>
    <t>AR-103-014</t>
  </si>
  <si>
    <t>AR-102-013</t>
  </si>
  <si>
    <t>BOTHWELL REGIONAL</t>
  </si>
  <si>
    <t>AR-111-005</t>
  </si>
  <si>
    <t>AR-110-012</t>
  </si>
  <si>
    <t>AR-104-014</t>
  </si>
  <si>
    <t>AR-108-015</t>
  </si>
  <si>
    <t>AR-107-015</t>
  </si>
  <si>
    <t>AR-106-015</t>
  </si>
  <si>
    <t>AR-102-014</t>
  </si>
  <si>
    <t>AR-105-013</t>
  </si>
  <si>
    <t>MERCY LABANON</t>
  </si>
  <si>
    <t>BOONE HOSPITAL COLUMBIA</t>
  </si>
  <si>
    <t>AR-108-016</t>
  </si>
  <si>
    <t>UNIVERSITY OF MO COLUMBIA</t>
  </si>
  <si>
    <t>AR-103-015</t>
  </si>
  <si>
    <t>AR-112-001</t>
  </si>
  <si>
    <t>AR-110-013</t>
  </si>
  <si>
    <t>RESEARCH KANSAS CITY 2316 EAST MEYER BLVD KANSAS CITY, MO</t>
  </si>
  <si>
    <t>AR-104-015</t>
  </si>
  <si>
    <t xml:space="preserve">FREEMAN WEST </t>
  </si>
  <si>
    <t>CRITTENTON HOSPITAL - KANSAS CITY, MO</t>
  </si>
  <si>
    <t>TRUMAN HOSPITAL -  KANSAS CITY, MO</t>
  </si>
  <si>
    <t>ST LUKE SOUTH - OVERLAND PARK</t>
  </si>
  <si>
    <t>BARNES JEWISH HOSPITAL - ST. LOUIS</t>
  </si>
  <si>
    <t>LABETTE HEALTH - PARSON, KANSAS</t>
  </si>
  <si>
    <t>RES: 400 EAST SOUTH STREET, MOUNTAIN GROVE, MO</t>
  </si>
  <si>
    <t>RES: 341 EAST PARKVIEW ST. BOLIVAR, MO</t>
  </si>
  <si>
    <t xml:space="preserve">UNIVERSITY HOSPITAL - COLUMBIA </t>
  </si>
  <si>
    <t>AR-102-015</t>
  </si>
  <si>
    <t>AR-107-016</t>
  </si>
  <si>
    <t>AR-104-016</t>
  </si>
  <si>
    <t>AR-108-017</t>
  </si>
  <si>
    <t>AR-103-016</t>
  </si>
  <si>
    <t>AR-110-014</t>
  </si>
  <si>
    <t>CMH BOLIVER</t>
  </si>
  <si>
    <t>AR-105-014</t>
  </si>
  <si>
    <t>AR-106-016</t>
  </si>
  <si>
    <t>AR-102-016</t>
  </si>
  <si>
    <t>AR-111-007</t>
  </si>
  <si>
    <t>AR-112-002</t>
  </si>
  <si>
    <t>AR-107-017</t>
  </si>
  <si>
    <t>AR-111-008</t>
  </si>
  <si>
    <t>OZARKS HEALTHCARE WEST PLAINS</t>
  </si>
  <si>
    <t>AR-108-018</t>
  </si>
  <si>
    <t>AR-104-017</t>
  </si>
  <si>
    <t>KU MEDICAL CENTER</t>
  </si>
  <si>
    <t>ST LUKE'S EAST</t>
  </si>
  <si>
    <t>RESEARCH MEDICAL CENTER</t>
  </si>
  <si>
    <t>UNIVERSITY HOSPITAL  - COLUMBIA, MO</t>
  </si>
  <si>
    <t>AR-110-015</t>
  </si>
  <si>
    <t>SSM DEPAUL HOPSITAL - BRIDGETON, MO</t>
  </si>
  <si>
    <t>AR-112-003</t>
  </si>
  <si>
    <t>SELECT SPECIALITY HOSPITAL SPRINGFIELD</t>
  </si>
  <si>
    <t>AR 102-017</t>
  </si>
  <si>
    <t>MERCY HOSPITAL JOPLIN, MO</t>
  </si>
  <si>
    <t>AR 103-017</t>
  </si>
  <si>
    <t>AR 105-015</t>
  </si>
  <si>
    <t>831 EAST DALE ST. SPRINGFIELD,MO</t>
  </si>
  <si>
    <t>BJC -WOUND CENTER</t>
  </si>
  <si>
    <t>AR-110-016</t>
  </si>
  <si>
    <t>PHELPS 1000 WEST 10TH ST. ROLLA,MO</t>
  </si>
  <si>
    <t>AR-104-018</t>
  </si>
  <si>
    <t>COX BRANSON 525 BRANSON LANDING BLVD</t>
  </si>
  <si>
    <t>AR-108-019</t>
  </si>
  <si>
    <t>AR-107-018</t>
  </si>
  <si>
    <t>AR-102-018</t>
  </si>
  <si>
    <t>AR-106-017</t>
  </si>
  <si>
    <t>Mercy Lebanon</t>
  </si>
  <si>
    <t>BARNES JEWISH ST. LOUIS</t>
  </si>
  <si>
    <t>AR-103-018</t>
  </si>
  <si>
    <t>COX SOUTH WEST TOWER</t>
  </si>
  <si>
    <t>AR-111-009</t>
  </si>
  <si>
    <t>CEDAR COUNTY MEMORIAL ELDORADO SPRINGS, MO</t>
  </si>
  <si>
    <t>KU MED KANSAS CITY, KANSAS</t>
  </si>
  <si>
    <t>AR-110-017</t>
  </si>
  <si>
    <t xml:space="preserve">COLONIAL SPRING HEALTH </t>
  </si>
  <si>
    <t xml:space="preserve">COMMUNITY MANOR </t>
  </si>
  <si>
    <t>AR-107-019</t>
  </si>
  <si>
    <t>COX SOUTH SPRINGFIELD</t>
  </si>
  <si>
    <t>AR-104-019</t>
  </si>
  <si>
    <t>AR-102-019</t>
  </si>
  <si>
    <t>AR-108-020</t>
  </si>
  <si>
    <t>RES: 1246 FARM RD 1060 MONET, MISSOURI</t>
  </si>
  <si>
    <t>AR-105-016</t>
  </si>
  <si>
    <t>AR-103-019</t>
  </si>
  <si>
    <t>ST LOUIS CHILDREN</t>
  </si>
  <si>
    <t>AR-106-018</t>
  </si>
  <si>
    <t>AR-111-010</t>
  </si>
  <si>
    <t>AR-102-020</t>
  </si>
  <si>
    <t>CITIZENS MEMORIAL - BOLIVER</t>
  </si>
  <si>
    <t>AR-107-020</t>
  </si>
  <si>
    <t>ST LUKES KANSAS CITY</t>
  </si>
  <si>
    <t xml:space="preserve">
AR-104-019</t>
  </si>
  <si>
    <t>SELECT SPECIALITY HOSPITAL - OKLAHOMA CITY</t>
  </si>
  <si>
    <t>AR-110-018</t>
  </si>
  <si>
    <t>AR-110-019</t>
  </si>
  <si>
    <t>AR-108-021</t>
  </si>
  <si>
    <t>AR-106-019</t>
  </si>
  <si>
    <t>CENTERPOINT HOSPITAL</t>
  </si>
  <si>
    <t>LACOBA NURSING HOME</t>
  </si>
  <si>
    <t>UMMC - WOMENS &amp; CHILDRENS</t>
  </si>
  <si>
    <t>ROYAL OAK BEHAVIORAL</t>
  </si>
  <si>
    <t>RES: 13192 W 88 COURT APT 233 LENEXA KS</t>
  </si>
  <si>
    <t>SSM ST. CLARE - FENTON</t>
  </si>
  <si>
    <t>AR-105-017</t>
  </si>
  <si>
    <t>MERCY - ST LOUIS</t>
  </si>
  <si>
    <t>AR-102-021</t>
  </si>
  <si>
    <t>AR-103-020</t>
  </si>
  <si>
    <t>AR-103-021</t>
  </si>
  <si>
    <t>AR-111-011</t>
  </si>
  <si>
    <t>THE MAPLES AT HAR-BER MEADOWS</t>
  </si>
  <si>
    <t>AR-107-021</t>
  </si>
  <si>
    <t>COX MONET</t>
  </si>
  <si>
    <t>AR-108-022</t>
  </si>
  <si>
    <t>AR-110-020</t>
  </si>
  <si>
    <t xml:space="preserve">GAINSVILLE HEALTHCARE CENTER </t>
  </si>
  <si>
    <t>AR-106-020</t>
  </si>
  <si>
    <t>AR-103-022</t>
  </si>
  <si>
    <t>AR-105-018</t>
  </si>
  <si>
    <t>307 MCPHAIL IN LEBANON</t>
  </si>
  <si>
    <t>AR-104-020</t>
  </si>
  <si>
    <t>AR-107-022</t>
  </si>
  <si>
    <t>AR-102-022</t>
  </si>
  <si>
    <t>KINDRED NORTHLAND -KANSAS CITY</t>
  </si>
  <si>
    <t>AR-104-021</t>
  </si>
  <si>
    <t>COX BARTON LAMAR</t>
  </si>
  <si>
    <t>AR-105-019</t>
  </si>
  <si>
    <t>ST LUKE - KANSAS CITY</t>
  </si>
  <si>
    <t>AR-106-021</t>
  </si>
  <si>
    <t>AR-104-024</t>
  </si>
  <si>
    <t>UNIVERSITY OF COLUMBIA</t>
  </si>
  <si>
    <t>AR-111-012</t>
  </si>
  <si>
    <t>AR-103-023</t>
  </si>
  <si>
    <t>OZARK HEALTHCARE WEST PLAINS, MO</t>
  </si>
  <si>
    <t>AR-108-023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</si>
</sst>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22" fontId="0" fillId="0" borderId="0" xfId="0" applyNumberFormat="1"/>
    <xf numFmtId="22" fontId="0" fillId="0" borderId="1" xfId="0" applyNumberFormat="1" applyBorder="1"/>
    <xf numFmtId="0" fontId="0" fillId="0" borderId="1" xfId="0" applyBorder="1"/>
    <xf numFmtId="20" fontId="0" fillId="0" borderId="1" xfId="0" applyNumberFormat="1" applyBorder="1"/>
    <xf numFmtId="0" fontId="1" fillId="2" borderId="1" xfId="0" applyNumberFormat="1" applyFont="1" applyFill="1" applyBorder="1"/>
    <xf numFmtId="0" fontId="1" fillId="2" borderId="1" xfId="0" applyFont="1" applyFill="1" applyBorder="1"/>
    <xf numFmtId="0" fontId="0" fillId="0" borderId="0" xfId="0" applyFill="1"/>
    <xf numFmtId="0" fontId="1" fillId="0" borderId="0" xfId="0" applyNumberFormat="1" applyFont="1" applyFill="1" applyBorder="1"/>
    <xf numFmtId="0" fontId="1" fillId="0" borderId="0" xfId="0" applyFont="1" applyFill="1" applyBorder="1"/>
    <xf numFmtId="20" fontId="2" fillId="0" borderId="1" xfId="0" applyNumberFormat="1" applyFont="1" applyBorder="1" applyAlignment="1">
      <alignment wrapText="1"/>
    </xf>
    <xf numFmtId="0" fontId="0" fillId="0" borderId="1" xfId="0" applyFill="1" applyBorder="1"/>
    <xf numFmtId="22" fontId="0" fillId="0" borderId="1" xfId="0" applyNumberFormat="1" applyFont="1" applyFill="1" applyBorder="1" applyAlignment="1">
      <alignment horizontal="left"/>
    </xf>
    <xf numFmtId="0" fontId="0" fillId="0" borderId="2" xfId="0" applyFill="1" applyBorder="1"/>
    <xf numFmtId="0" fontId="0" fillId="0" borderId="1" xfId="0" applyFont="1" applyFill="1" applyBorder="1" applyAlignment="1">
      <alignment horizontal="left"/>
    </xf>
    <xf numFmtId="20" fontId="0" fillId="0" borderId="1" xfId="0" applyNumberFormat="1" applyFont="1" applyFill="1" applyBorder="1"/>
    <xf numFmtId="0" fontId="0" fillId="0" borderId="1" xfId="0" applyFont="1" applyFill="1" applyBorder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1" xfId="0" applyFont="1" applyFill="1" applyBorder="1" applyAlignment="1">
      <alignment horizontal="left" wrapText="1"/>
    </xf>
    <xf numFmtId="22" fontId="0" fillId="0" borderId="1" xfId="0" applyNumberFormat="1" applyFont="1" applyFill="1" applyBorder="1" applyAlignment="1">
      <alignment horizontal="left" wrapText="1"/>
    </xf>
    <xf numFmtId="20" fontId="0" fillId="0" borderId="1" xfId="0" applyNumberFormat="1" applyFont="1" applyFill="1" applyBorder="1" applyAlignment="1">
      <alignment wrapText="1"/>
    </xf>
    <xf numFmtId="22" fontId="0" fillId="0" borderId="1" xfId="0" applyNumberFormat="1" applyFont="1" applyBorder="1"/>
    <xf numFmtId="0" fontId="0" fillId="0" borderId="1" xfId="0" applyFont="1" applyBorder="1"/>
    <xf numFmtId="164" fontId="0" fillId="0" borderId="1" xfId="0" applyNumberFormat="1" applyFont="1" applyBorder="1"/>
    <xf numFmtId="20" fontId="0" fillId="0" borderId="1" xfId="0" applyNumberFormat="1" applyFont="1" applyBorder="1"/>
    <xf numFmtId="22" fontId="0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20" fontId="0" fillId="0" borderId="1" xfId="0" applyNumberFormat="1" applyFont="1" applyBorder="1" applyAlignment="1">
      <alignment wrapText="1"/>
    </xf>
    <xf numFmtId="2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wrapText="1"/>
    </xf>
    <xf numFmtId="20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20" fontId="3" fillId="3" borderId="1" xfId="0" applyNumberFormat="1" applyFont="1" applyFill="1" applyBorder="1" applyAlignment="1">
      <alignment wrapText="1"/>
    </xf>
    <xf numFmtId="20" fontId="3" fillId="3" borderId="1" xfId="0" applyNumberFormat="1" applyFont="1" applyFill="1" applyBorder="1" applyAlignment="1"/>
    <xf numFmtId="0" fontId="3" fillId="0" borderId="1" xfId="0" applyFont="1" applyBorder="1" applyAlignment="1"/>
    <xf numFmtId="20" fontId="3" fillId="0" borderId="1" xfId="0" applyNumberFormat="1" applyFont="1" applyBorder="1" applyAlignment="1"/>
    <xf numFmtId="22" fontId="3" fillId="0" borderId="1" xfId="0" applyNumberFormat="1" applyFont="1" applyBorder="1" applyAlignment="1">
      <alignment horizontal="right" wrapText="1"/>
    </xf>
    <xf numFmtId="20" fontId="3" fillId="0" borderId="1" xfId="0" applyNumberFormat="1" applyFont="1" applyBorder="1" applyAlignment="1">
      <alignment wrapText="1"/>
    </xf>
    <xf numFmtId="0" fontId="0" fillId="0" borderId="0" xfId="0" applyBorder="1"/>
    <xf numFmtId="0" fontId="0" fillId="2" borderId="1" xfId="0" applyFill="1" applyBorder="1"/>
    <xf numFmtId="22" fontId="3" fillId="3" borderId="1" xfId="0" applyNumberFormat="1" applyFont="1" applyFill="1" applyBorder="1" applyAlignment="1">
      <alignment horizontal="right" wrapText="1"/>
    </xf>
    <xf numFmtId="22" fontId="3" fillId="0" borderId="1" xfId="0" applyNumberFormat="1" applyFont="1" applyBorder="1" applyAlignment="1">
      <alignment horizontal="right"/>
    </xf>
    <xf numFmtId="22" fontId="0" fillId="0" borderId="1" xfId="0" applyNumberFormat="1" applyFont="1" applyBorder="1" applyAlignment="1">
      <alignment horizontal="right" wrapText="1"/>
    </xf>
    <xf numFmtId="20" fontId="0" fillId="0" borderId="1" xfId="0" applyNumberFormat="1" applyFont="1" applyBorder="1" applyAlignment="1"/>
    <xf numFmtId="0" fontId="0" fillId="0" borderId="1" xfId="0" applyFont="1" applyBorder="1" applyAlignment="1"/>
    <xf numFmtId="20" fontId="0" fillId="0" borderId="1" xfId="0" applyNumberFormat="1" applyFont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22" fontId="0" fillId="0" borderId="1" xfId="0" applyNumberFormat="1" applyBorder="1" applyAlignment="1">
      <alignment horizontal="right"/>
    </xf>
    <xf numFmtId="0" fontId="1" fillId="4" borderId="1" xfId="0" applyFont="1" applyFill="1" applyBorder="1"/>
    <xf numFmtId="0" fontId="0" fillId="2" borderId="3" xfId="0" applyFill="1" applyBorder="1"/>
    <xf numFmtId="46" fontId="0" fillId="2" borderId="3" xfId="0" applyNumberFormat="1" applyFill="1" applyBorder="1"/>
    <xf numFmtId="0" fontId="0" fillId="2" borderId="3" xfId="0" applyNumberFormat="1" applyFill="1" applyBorder="1"/>
    <xf numFmtId="0" fontId="0" fillId="0" borderId="1" xfId="0" applyBorder="1" applyAlignment="1">
      <alignment wrapText="1"/>
    </xf>
    <xf numFmtId="20" fontId="0" fillId="0" borderId="1" xfId="0" applyNumberFormat="1" applyBorder="1" applyAlignment="1">
      <alignment wrapText="1"/>
    </xf>
    <xf numFmtId="0" fontId="1" fillId="2" borderId="3" xfId="0" applyNumberFormat="1" applyFont="1" applyFill="1" applyBorder="1"/>
    <xf numFmtId="22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22" fontId="4" fillId="5" borderId="1" xfId="0" applyNumberFormat="1" applyFont="1" applyFill="1" applyBorder="1"/>
    <xf numFmtId="0" fontId="4" fillId="5" borderId="1" xfId="0" applyFont="1" applyFill="1" applyBorder="1"/>
    <xf numFmtId="22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/>
    <xf numFmtId="0" fontId="0" fillId="5" borderId="1" xfId="0" applyFill="1" applyBorder="1"/>
    <xf numFmtId="20" fontId="0" fillId="5" borderId="1" xfId="0" applyNumberFormat="1" applyFill="1" applyBorder="1"/>
    <xf numFmtId="20" fontId="4" fillId="5" borderId="1" xfId="0" applyNumberFormat="1" applyFont="1" applyFill="1" applyBorder="1"/>
    <xf numFmtId="22" fontId="4" fillId="5" borderId="1" xfId="0" applyNumberFormat="1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20" fontId="2" fillId="5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sqref="A1:H15"/>
    </sheetView>
  </sheetViews>
  <sheetFormatPr defaultColWidth="8.81640625" defaultRowHeight="14.5" x14ac:dyDescent="0.35"/>
  <cols>
    <col min="1" max="1" width="14.7265625" bestFit="1" customWidth="1"/>
    <col min="2" max="2" width="12.81640625" bestFit="1" customWidth="1"/>
    <col min="3" max="3" width="23.1796875" bestFit="1" customWidth="1"/>
    <col min="4" max="4" width="42.81640625" bestFit="1" customWidth="1"/>
    <col min="5" max="5" width="19.453125" bestFit="1" customWidth="1"/>
    <col min="6" max="6" width="14.81640625" bestFit="1" customWidth="1"/>
    <col min="7" max="7" width="16.81640625" bestFit="1" customWidth="1"/>
    <col min="8" max="8" width="10.26953125" bestFit="1" customWidth="1"/>
  </cols>
  <sheetData>
    <row r="1" spans="1:8" x14ac:dyDescent="0.35">
      <c r="A1" s="6" t="s">
        <v>40</v>
      </c>
      <c r="B1" s="6" t="s">
        <v>0</v>
      </c>
      <c r="C1" s="6" t="s">
        <v>22</v>
      </c>
      <c r="D1" s="6" t="s">
        <v>1</v>
      </c>
      <c r="E1" s="6" t="s">
        <v>81</v>
      </c>
      <c r="F1" s="6" t="s">
        <v>25</v>
      </c>
      <c r="G1" s="6" t="s">
        <v>26</v>
      </c>
      <c r="H1" s="6" t="s">
        <v>27</v>
      </c>
    </row>
    <row r="2" spans="1:8" x14ac:dyDescent="0.35">
      <c r="A2" s="22">
        <v>44400.420289351852</v>
      </c>
      <c r="B2" s="23" t="s">
        <v>2</v>
      </c>
      <c r="C2" s="23" t="s">
        <v>20</v>
      </c>
      <c r="D2" s="23" t="s">
        <v>23</v>
      </c>
      <c r="E2" s="24">
        <v>7.2916666666666671E-2</v>
      </c>
      <c r="F2" s="25">
        <f t="shared" ref="F2:F14" si="0">E2*2</f>
        <v>0.14583333333333334</v>
      </c>
      <c r="G2" s="23">
        <v>117</v>
      </c>
      <c r="H2" s="23">
        <f t="shared" ref="H2:H14" si="1">G2*2</f>
        <v>234</v>
      </c>
    </row>
    <row r="3" spans="1:8" x14ac:dyDescent="0.35">
      <c r="A3" s="22">
        <v>44400.424293981479</v>
      </c>
      <c r="B3" s="23" t="s">
        <v>3</v>
      </c>
      <c r="C3" s="23" t="s">
        <v>18</v>
      </c>
      <c r="D3" s="23" t="s">
        <v>33</v>
      </c>
      <c r="E3" s="24">
        <v>8.3333333333333329E-2</v>
      </c>
      <c r="F3" s="25">
        <f t="shared" si="0"/>
        <v>0.16666666666666666</v>
      </c>
      <c r="G3" s="23">
        <v>113</v>
      </c>
      <c r="H3" s="23">
        <f t="shared" si="1"/>
        <v>226</v>
      </c>
    </row>
    <row r="4" spans="1:8" x14ac:dyDescent="0.35">
      <c r="A4" s="22">
        <v>44400.427569444444</v>
      </c>
      <c r="B4" s="23" t="s">
        <v>4</v>
      </c>
      <c r="C4" s="23" t="s">
        <v>18</v>
      </c>
      <c r="D4" s="23" t="s">
        <v>35</v>
      </c>
      <c r="E4" s="24">
        <v>8.3333333333333329E-2</v>
      </c>
      <c r="F4" s="25">
        <f t="shared" si="0"/>
        <v>0.16666666666666666</v>
      </c>
      <c r="G4" s="23">
        <v>113</v>
      </c>
      <c r="H4" s="23">
        <f t="shared" si="1"/>
        <v>226</v>
      </c>
    </row>
    <row r="5" spans="1:8" x14ac:dyDescent="0.35">
      <c r="A5" s="22">
        <v>44400.589548611111</v>
      </c>
      <c r="B5" s="23" t="s">
        <v>5</v>
      </c>
      <c r="C5" s="23" t="s">
        <v>18</v>
      </c>
      <c r="D5" s="23" t="s">
        <v>34</v>
      </c>
      <c r="E5" s="24">
        <v>4.1666666666666664E-2</v>
      </c>
      <c r="F5" s="25">
        <f t="shared" si="0"/>
        <v>8.3333333333333329E-2</v>
      </c>
      <c r="G5" s="23">
        <v>60</v>
      </c>
      <c r="H5" s="23">
        <f t="shared" si="1"/>
        <v>120</v>
      </c>
    </row>
    <row r="6" spans="1:8" x14ac:dyDescent="0.35">
      <c r="A6" s="22">
        <v>44400.625949074078</v>
      </c>
      <c r="B6" s="23" t="s">
        <v>6</v>
      </c>
      <c r="C6" s="23" t="s">
        <v>24</v>
      </c>
      <c r="D6" s="23" t="s">
        <v>33</v>
      </c>
      <c r="E6" s="24">
        <v>0.11458333333333333</v>
      </c>
      <c r="F6" s="25">
        <f t="shared" si="0"/>
        <v>0.22916666666666666</v>
      </c>
      <c r="G6" s="23">
        <v>167</v>
      </c>
      <c r="H6" s="23">
        <f t="shared" si="1"/>
        <v>334</v>
      </c>
    </row>
    <row r="7" spans="1:8" x14ac:dyDescent="0.35">
      <c r="A7" s="22">
        <v>44400.650451388887</v>
      </c>
      <c r="B7" s="23" t="s">
        <v>7</v>
      </c>
      <c r="C7" s="23" t="s">
        <v>18</v>
      </c>
      <c r="D7" s="23" t="s">
        <v>29</v>
      </c>
      <c r="E7" s="24">
        <v>0.125</v>
      </c>
      <c r="F7" s="25">
        <f t="shared" si="0"/>
        <v>0.25</v>
      </c>
      <c r="G7" s="23">
        <v>170</v>
      </c>
      <c r="H7" s="23">
        <f t="shared" si="1"/>
        <v>340</v>
      </c>
    </row>
    <row r="8" spans="1:8" x14ac:dyDescent="0.35">
      <c r="A8" s="22">
        <v>44400.745312500003</v>
      </c>
      <c r="B8" s="23" t="s">
        <v>8</v>
      </c>
      <c r="C8" s="23" t="s">
        <v>18</v>
      </c>
      <c r="D8" s="23" t="s">
        <v>28</v>
      </c>
      <c r="E8" s="24">
        <v>0.10416666666666667</v>
      </c>
      <c r="F8" s="25">
        <f t="shared" si="0"/>
        <v>0.20833333333333334</v>
      </c>
      <c r="G8" s="23">
        <v>144</v>
      </c>
      <c r="H8" s="23">
        <f t="shared" si="1"/>
        <v>288</v>
      </c>
    </row>
    <row r="9" spans="1:8" x14ac:dyDescent="0.35">
      <c r="A9" s="22">
        <v>44400.756828703707</v>
      </c>
      <c r="B9" s="23" t="s">
        <v>9</v>
      </c>
      <c r="C9" s="23" t="s">
        <v>39</v>
      </c>
      <c r="D9" s="23" t="s">
        <v>32</v>
      </c>
      <c r="E9" s="24">
        <v>0.10416666666666667</v>
      </c>
      <c r="F9" s="25">
        <f t="shared" si="0"/>
        <v>0.20833333333333334</v>
      </c>
      <c r="G9" s="23">
        <v>142</v>
      </c>
      <c r="H9" s="23">
        <f t="shared" si="1"/>
        <v>284</v>
      </c>
    </row>
    <row r="10" spans="1:8" x14ac:dyDescent="0.35">
      <c r="A10" s="22">
        <v>44400.779351851852</v>
      </c>
      <c r="B10" s="23" t="s">
        <v>10</v>
      </c>
      <c r="C10" s="23" t="s">
        <v>18</v>
      </c>
      <c r="D10" s="23" t="s">
        <v>30</v>
      </c>
      <c r="E10" s="24">
        <v>0.10416666666666667</v>
      </c>
      <c r="F10" s="25">
        <f t="shared" si="0"/>
        <v>0.20833333333333334</v>
      </c>
      <c r="G10" s="23">
        <v>144</v>
      </c>
      <c r="H10" s="23">
        <f t="shared" si="1"/>
        <v>288</v>
      </c>
    </row>
    <row r="11" spans="1:8" x14ac:dyDescent="0.35">
      <c r="A11" s="22">
        <v>44400.793414351851</v>
      </c>
      <c r="B11" s="23" t="s">
        <v>11</v>
      </c>
      <c r="C11" s="23" t="s">
        <v>24</v>
      </c>
      <c r="D11" s="23" t="s">
        <v>31</v>
      </c>
      <c r="E11" s="24">
        <v>0.13194444444444445</v>
      </c>
      <c r="F11" s="25">
        <f t="shared" si="0"/>
        <v>0.2638888888888889</v>
      </c>
      <c r="G11" s="23">
        <v>217</v>
      </c>
      <c r="H11" s="23">
        <f t="shared" si="1"/>
        <v>434</v>
      </c>
    </row>
    <row r="12" spans="1:8" x14ac:dyDescent="0.35">
      <c r="A12" s="22">
        <v>44400.805185185185</v>
      </c>
      <c r="B12" s="23" t="s">
        <v>12</v>
      </c>
      <c r="C12" s="23" t="s">
        <v>38</v>
      </c>
      <c r="D12" s="23" t="s">
        <v>43</v>
      </c>
      <c r="E12" s="24">
        <v>0.1875</v>
      </c>
      <c r="F12" s="25">
        <f t="shared" si="0"/>
        <v>0.375</v>
      </c>
      <c r="G12" s="23">
        <v>293</v>
      </c>
      <c r="H12" s="23">
        <f t="shared" si="1"/>
        <v>586</v>
      </c>
    </row>
    <row r="13" spans="1:8" x14ac:dyDescent="0.35">
      <c r="A13" s="22">
        <v>44400.851990740739</v>
      </c>
      <c r="B13" s="23" t="s">
        <v>13</v>
      </c>
      <c r="C13" s="23" t="s">
        <v>24</v>
      </c>
      <c r="D13" s="23" t="s">
        <v>36</v>
      </c>
      <c r="E13" s="24">
        <v>0.13194444444444445</v>
      </c>
      <c r="F13" s="25">
        <f t="shared" si="0"/>
        <v>0.2638888888888889</v>
      </c>
      <c r="G13" s="23">
        <v>217</v>
      </c>
      <c r="H13" s="23">
        <f t="shared" si="1"/>
        <v>434</v>
      </c>
    </row>
    <row r="14" spans="1:8" x14ac:dyDescent="0.35">
      <c r="A14" s="22">
        <v>44400.889421296299</v>
      </c>
      <c r="B14" s="23" t="s">
        <v>14</v>
      </c>
      <c r="C14" s="23" t="s">
        <v>24</v>
      </c>
      <c r="D14" s="23" t="s">
        <v>37</v>
      </c>
      <c r="E14" s="24">
        <v>0.13194444444444445</v>
      </c>
      <c r="F14" s="25">
        <f t="shared" si="0"/>
        <v>0.2638888888888889</v>
      </c>
      <c r="G14" s="23">
        <v>217</v>
      </c>
      <c r="H14" s="23">
        <f t="shared" si="1"/>
        <v>434</v>
      </c>
    </row>
    <row r="15" spans="1:8" x14ac:dyDescent="0.35">
      <c r="A15" s="1"/>
      <c r="E15" s="5">
        <v>33</v>
      </c>
      <c r="F15" s="5">
        <v>66</v>
      </c>
      <c r="G15" s="6">
        <f>SUM(G2:G14)</f>
        <v>2114</v>
      </c>
      <c r="H15" s="6">
        <f>SUM(H2:H14)</f>
        <v>4228</v>
      </c>
    </row>
    <row r="16" spans="1:8" x14ac:dyDescent="0.35">
      <c r="A16" s="1"/>
      <c r="E16" s="7"/>
      <c r="F16" s="8"/>
      <c r="G16" s="9"/>
      <c r="H16" s="9"/>
    </row>
    <row r="17" spans="5:8" x14ac:dyDescent="0.35">
      <c r="E17" s="7"/>
      <c r="F17" s="7"/>
      <c r="G17" s="7"/>
      <c r="H17" s="7"/>
    </row>
    <row r="18" spans="5:8" x14ac:dyDescent="0.35">
      <c r="E18" s="7"/>
      <c r="F18" s="7"/>
      <c r="G18" s="7"/>
      <c r="H18" s="7"/>
    </row>
    <row r="19" spans="5:8" x14ac:dyDescent="0.35">
      <c r="E19" s="7"/>
      <c r="F19" s="7"/>
      <c r="G19" s="7"/>
      <c r="H19" s="7"/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7"/>
  <sheetViews>
    <sheetView workbookViewId="0">
      <selection sqref="A1:H1"/>
    </sheetView>
  </sheetViews>
  <sheetFormatPr defaultColWidth="8.81640625" defaultRowHeight="14.5" x14ac:dyDescent="0.35"/>
  <cols>
    <col min="1" max="1" width="13.7265625" bestFit="1" customWidth="1"/>
    <col min="2" max="2" width="10.453125" bestFit="1" customWidth="1"/>
    <col min="3" max="3" width="18.1796875" bestFit="1" customWidth="1"/>
    <col min="4" max="4" width="35" bestFit="1" customWidth="1"/>
    <col min="5" max="5" width="19.453125" bestFit="1" customWidth="1"/>
    <col min="6" max="6" width="14.81640625" bestFit="1" customWidth="1"/>
    <col min="7" max="7" width="16.81640625" bestFit="1" customWidth="1"/>
    <col min="8" max="8" width="10.26953125" bestFit="1" customWidth="1"/>
  </cols>
  <sheetData>
    <row r="1" spans="1:8" x14ac:dyDescent="0.35">
      <c r="A1" s="6" t="s">
        <v>40</v>
      </c>
      <c r="B1" s="6" t="s">
        <v>0</v>
      </c>
      <c r="C1" s="6" t="s">
        <v>22</v>
      </c>
      <c r="D1" s="6" t="s">
        <v>1</v>
      </c>
      <c r="E1" s="6" t="s">
        <v>81</v>
      </c>
      <c r="F1" s="6" t="s">
        <v>25</v>
      </c>
      <c r="G1" s="6" t="s">
        <v>26</v>
      </c>
      <c r="H1" s="6" t="s">
        <v>27</v>
      </c>
    </row>
    <row r="2" spans="1:8" x14ac:dyDescent="0.35">
      <c r="A2" s="2">
        <v>44409.381574074076</v>
      </c>
      <c r="B2" s="3" t="s">
        <v>285</v>
      </c>
      <c r="C2" s="3" t="s">
        <v>20</v>
      </c>
      <c r="D2" s="3" t="s">
        <v>76</v>
      </c>
      <c r="E2" s="4">
        <v>5.2083333333333336E-2</v>
      </c>
      <c r="F2" s="4">
        <v>0.10416666666666667</v>
      </c>
      <c r="G2" s="3">
        <v>77</v>
      </c>
      <c r="H2" s="3">
        <f>G2*2</f>
        <v>154</v>
      </c>
    </row>
    <row r="3" spans="1:8" x14ac:dyDescent="0.35">
      <c r="A3" s="2">
        <v>44409.439583333333</v>
      </c>
      <c r="B3" s="3" t="s">
        <v>286</v>
      </c>
      <c r="C3" s="3" t="s">
        <v>67</v>
      </c>
      <c r="D3" s="3" t="s">
        <v>302</v>
      </c>
      <c r="E3" s="4">
        <v>0.125</v>
      </c>
      <c r="F3" s="4">
        <v>0.25</v>
      </c>
      <c r="G3" s="3">
        <v>170</v>
      </c>
      <c r="H3" s="3">
        <f t="shared" ref="H3:H16" si="0">G3*2</f>
        <v>340</v>
      </c>
    </row>
    <row r="4" spans="1:8" x14ac:dyDescent="0.35">
      <c r="A4" s="2">
        <v>44409.645138888889</v>
      </c>
      <c r="B4" s="3" t="s">
        <v>287</v>
      </c>
      <c r="C4" s="3" t="s">
        <v>167</v>
      </c>
      <c r="D4" s="3" t="s">
        <v>303</v>
      </c>
      <c r="E4" s="4">
        <v>0.10416666666666667</v>
      </c>
      <c r="F4" s="4">
        <v>0.20833333333333334</v>
      </c>
      <c r="G4" s="3">
        <v>133</v>
      </c>
      <c r="H4" s="3">
        <f t="shared" si="0"/>
        <v>266</v>
      </c>
    </row>
    <row r="5" spans="1:8" x14ac:dyDescent="0.35">
      <c r="A5" s="2">
        <v>44409.65902777778</v>
      </c>
      <c r="B5" s="3" t="s">
        <v>288</v>
      </c>
      <c r="C5" s="3" t="s">
        <v>167</v>
      </c>
      <c r="D5" s="3" t="s">
        <v>302</v>
      </c>
      <c r="E5" s="4">
        <v>0.10416666666666667</v>
      </c>
      <c r="F5" s="4">
        <v>0.20833333333333334</v>
      </c>
      <c r="G5" s="3">
        <v>145</v>
      </c>
      <c r="H5" s="3">
        <f t="shared" si="0"/>
        <v>290</v>
      </c>
    </row>
    <row r="6" spans="1:8" x14ac:dyDescent="0.35">
      <c r="A6" s="2">
        <v>44409.683333333334</v>
      </c>
      <c r="B6" s="3" t="s">
        <v>289</v>
      </c>
      <c r="C6" s="3" t="s">
        <v>39</v>
      </c>
      <c r="D6" s="3" t="s">
        <v>93</v>
      </c>
      <c r="E6" s="4">
        <v>0.1875</v>
      </c>
      <c r="F6" s="4">
        <v>0.375</v>
      </c>
      <c r="G6" s="3">
        <v>284</v>
      </c>
      <c r="H6" s="3">
        <f t="shared" si="0"/>
        <v>568</v>
      </c>
    </row>
    <row r="7" spans="1:8" x14ac:dyDescent="0.35">
      <c r="A7" s="2">
        <v>44409.683333333334</v>
      </c>
      <c r="B7" s="3" t="s">
        <v>290</v>
      </c>
      <c r="C7" s="3" t="s">
        <v>18</v>
      </c>
      <c r="D7" s="3" t="s">
        <v>291</v>
      </c>
      <c r="E7" s="4">
        <v>5.2083333333333336E-2</v>
      </c>
      <c r="F7" s="4">
        <v>0.10416666666666667</v>
      </c>
      <c r="G7" s="3">
        <v>48</v>
      </c>
      <c r="H7" s="3">
        <f t="shared" si="0"/>
        <v>96</v>
      </c>
    </row>
    <row r="8" spans="1:8" x14ac:dyDescent="0.35">
      <c r="A8" s="2">
        <v>44409.733425925922</v>
      </c>
      <c r="B8" s="3" t="s">
        <v>292</v>
      </c>
      <c r="C8" s="3" t="s">
        <v>18</v>
      </c>
      <c r="D8" s="3" t="s">
        <v>304</v>
      </c>
      <c r="E8" s="4">
        <v>0.125</v>
      </c>
      <c r="F8" s="4">
        <v>0.25</v>
      </c>
      <c r="G8" s="3">
        <v>170</v>
      </c>
      <c r="H8" s="3">
        <f t="shared" si="0"/>
        <v>340</v>
      </c>
    </row>
    <row r="9" spans="1:8" x14ac:dyDescent="0.35">
      <c r="A9" s="2">
        <v>44409.747349537036</v>
      </c>
      <c r="B9" s="3" t="s">
        <v>293</v>
      </c>
      <c r="C9" s="3" t="s">
        <v>21</v>
      </c>
      <c r="D9" s="3" t="s">
        <v>209</v>
      </c>
      <c r="E9" s="4">
        <v>8.3333333333333329E-2</v>
      </c>
      <c r="F9" s="4">
        <v>0.16666666666666666</v>
      </c>
      <c r="G9" s="3">
        <v>117</v>
      </c>
      <c r="H9" s="3">
        <f t="shared" si="0"/>
        <v>234</v>
      </c>
    </row>
    <row r="10" spans="1:8" x14ac:dyDescent="0.35">
      <c r="A10" s="2">
        <v>44409.773530092592</v>
      </c>
      <c r="B10" s="3" t="s">
        <v>294</v>
      </c>
      <c r="C10" s="3" t="s">
        <v>150</v>
      </c>
      <c r="D10" s="3" t="s">
        <v>299</v>
      </c>
      <c r="E10" s="4">
        <v>0.10416666666666667</v>
      </c>
      <c r="F10" s="4">
        <v>0.20833333333333334</v>
      </c>
      <c r="G10" s="3">
        <v>141</v>
      </c>
      <c r="H10" s="3">
        <f t="shared" si="0"/>
        <v>282</v>
      </c>
    </row>
    <row r="11" spans="1:8" x14ac:dyDescent="0.35">
      <c r="A11" s="2">
        <v>44409.782916666663</v>
      </c>
      <c r="B11" s="3" t="s">
        <v>295</v>
      </c>
      <c r="C11" s="3" t="s">
        <v>167</v>
      </c>
      <c r="D11" s="3" t="s">
        <v>150</v>
      </c>
      <c r="E11" s="4">
        <v>6.25E-2</v>
      </c>
      <c r="F11" s="4">
        <v>0.125</v>
      </c>
      <c r="G11" s="3">
        <v>87</v>
      </c>
      <c r="H11" s="3">
        <f t="shared" si="0"/>
        <v>174</v>
      </c>
    </row>
    <row r="12" spans="1:8" x14ac:dyDescent="0.35">
      <c r="A12" s="2">
        <v>44409.876157407409</v>
      </c>
      <c r="B12" s="3" t="s">
        <v>296</v>
      </c>
      <c r="C12" s="3" t="s">
        <v>21</v>
      </c>
      <c r="D12" s="3" t="s">
        <v>76</v>
      </c>
      <c r="E12" s="4">
        <v>8.3333333333333329E-2</v>
      </c>
      <c r="F12" s="4">
        <v>0.16666666666666666</v>
      </c>
      <c r="G12" s="3">
        <v>111</v>
      </c>
      <c r="H12" s="3">
        <f t="shared" si="0"/>
        <v>222</v>
      </c>
    </row>
    <row r="13" spans="1:8" x14ac:dyDescent="0.35">
      <c r="A13" s="2">
        <v>44409.877824074072</v>
      </c>
      <c r="B13" s="3" t="s">
        <v>297</v>
      </c>
      <c r="C13" s="3" t="s">
        <v>21</v>
      </c>
      <c r="D13" s="3" t="s">
        <v>76</v>
      </c>
      <c r="E13" s="4">
        <v>8.3333333333333329E-2</v>
      </c>
      <c r="F13" s="4">
        <v>0.16666666666666666</v>
      </c>
      <c r="G13" s="3">
        <v>111</v>
      </c>
      <c r="H13" s="3">
        <f t="shared" si="0"/>
        <v>222</v>
      </c>
    </row>
    <row r="14" spans="1:8" x14ac:dyDescent="0.35">
      <c r="A14" s="2">
        <v>44409.904745370368</v>
      </c>
      <c r="B14" s="3" t="s">
        <v>298</v>
      </c>
      <c r="C14" s="3" t="s">
        <v>150</v>
      </c>
      <c r="D14" s="3" t="s">
        <v>299</v>
      </c>
      <c r="E14" s="4">
        <v>0.10416666666666667</v>
      </c>
      <c r="F14" s="4">
        <v>0.20833333333333334</v>
      </c>
      <c r="G14" s="3">
        <v>141</v>
      </c>
      <c r="H14" s="3">
        <f t="shared" si="0"/>
        <v>282</v>
      </c>
    </row>
    <row r="15" spans="1:8" x14ac:dyDescent="0.35">
      <c r="A15" s="2">
        <v>44409.946909722225</v>
      </c>
      <c r="B15" s="3" t="s">
        <v>300</v>
      </c>
      <c r="C15" s="3" t="s">
        <v>21</v>
      </c>
      <c r="D15" s="3" t="s">
        <v>209</v>
      </c>
      <c r="E15" s="4">
        <v>8.3333333333333329E-2</v>
      </c>
      <c r="F15" s="4">
        <v>0.16666666666666666</v>
      </c>
      <c r="G15" s="3">
        <v>117</v>
      </c>
      <c r="H15" s="3">
        <f t="shared" si="0"/>
        <v>234</v>
      </c>
    </row>
    <row r="16" spans="1:8" x14ac:dyDescent="0.35">
      <c r="A16" s="2">
        <v>44409.974861111114</v>
      </c>
      <c r="B16" s="3" t="s">
        <v>301</v>
      </c>
      <c r="C16" s="3" t="s">
        <v>21</v>
      </c>
      <c r="D16" s="3" t="s">
        <v>305</v>
      </c>
      <c r="E16" s="4">
        <v>0.14583333333333334</v>
      </c>
      <c r="F16" s="4">
        <v>0.29166666666666669</v>
      </c>
      <c r="G16" s="3">
        <v>221</v>
      </c>
      <c r="H16" s="3">
        <f t="shared" si="0"/>
        <v>442</v>
      </c>
    </row>
    <row r="17" spans="5:8" x14ac:dyDescent="0.35">
      <c r="E17" s="62">
        <v>36</v>
      </c>
      <c r="F17" s="62">
        <v>72</v>
      </c>
      <c r="G17" s="34">
        <f>SUM(G2:G16)</f>
        <v>2073</v>
      </c>
      <c r="H17" s="34">
        <f>SUM(H2:H16)</f>
        <v>4146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7"/>
  <sheetViews>
    <sheetView workbookViewId="0">
      <selection activeCell="D20" sqref="D20"/>
    </sheetView>
  </sheetViews>
  <sheetFormatPr defaultColWidth="8.81640625" defaultRowHeight="14.5" x14ac:dyDescent="0.35"/>
  <cols>
    <col min="1" max="1" width="13.7265625" bestFit="1" customWidth="1"/>
    <col min="2" max="2" width="12.81640625" bestFit="1" customWidth="1"/>
    <col min="3" max="3" width="45.81640625" bestFit="1" customWidth="1"/>
    <col min="4" max="4" width="35.81640625" bestFit="1" customWidth="1"/>
    <col min="5" max="5" width="19.453125" bestFit="1" customWidth="1"/>
    <col min="6" max="6" width="14.81640625" bestFit="1" customWidth="1"/>
    <col min="7" max="7" width="16.81640625" bestFit="1" customWidth="1"/>
    <col min="8" max="8" width="10.26953125" bestFit="1" customWidth="1"/>
  </cols>
  <sheetData>
    <row r="1" spans="1:8" x14ac:dyDescent="0.35">
      <c r="A1" s="6" t="s">
        <v>40</v>
      </c>
      <c r="B1" s="6" t="s">
        <v>0</v>
      </c>
      <c r="C1" s="6" t="s">
        <v>22</v>
      </c>
      <c r="D1" s="6" t="s">
        <v>1</v>
      </c>
      <c r="E1" s="6" t="s">
        <v>81</v>
      </c>
      <c r="F1" s="6" t="s">
        <v>25</v>
      </c>
      <c r="G1" s="6" t="s">
        <v>26</v>
      </c>
      <c r="H1" s="6" t="s">
        <v>27</v>
      </c>
    </row>
    <row r="2" spans="1:8" x14ac:dyDescent="0.35">
      <c r="A2" s="2">
        <v>44410.213194444441</v>
      </c>
      <c r="B2" s="3" t="s">
        <v>306</v>
      </c>
      <c r="C2" s="3" t="s">
        <v>18</v>
      </c>
      <c r="D2" s="3" t="s">
        <v>307</v>
      </c>
      <c r="E2" s="4">
        <v>0.10416666666666667</v>
      </c>
      <c r="F2" s="4">
        <v>0.20833333333333334</v>
      </c>
      <c r="G2" s="3">
        <v>162</v>
      </c>
      <c r="H2" s="3">
        <f>G2*2</f>
        <v>324</v>
      </c>
    </row>
    <row r="3" spans="1:8" x14ac:dyDescent="0.35">
      <c r="A3" s="2">
        <v>44410.270833333336</v>
      </c>
      <c r="B3" s="3" t="s">
        <v>308</v>
      </c>
      <c r="C3" s="3" t="s">
        <v>309</v>
      </c>
      <c r="D3" s="3" t="s">
        <v>333</v>
      </c>
      <c r="E3" s="4">
        <v>0.15625</v>
      </c>
      <c r="F3" s="4">
        <v>0.3125</v>
      </c>
      <c r="G3" s="3">
        <v>201</v>
      </c>
      <c r="H3" s="3">
        <f t="shared" ref="H3:H15" si="0">G3*2</f>
        <v>402</v>
      </c>
    </row>
    <row r="4" spans="1:8" x14ac:dyDescent="0.35">
      <c r="A4" s="2">
        <v>44410.418055555558</v>
      </c>
      <c r="B4" s="3" t="s">
        <v>310</v>
      </c>
      <c r="C4" s="3" t="s">
        <v>20</v>
      </c>
      <c r="D4" s="3" t="s">
        <v>311</v>
      </c>
      <c r="E4" s="4">
        <v>7.2916666666666671E-2</v>
      </c>
      <c r="F4" s="4">
        <v>0.14583333333333334</v>
      </c>
      <c r="G4" s="3">
        <v>96</v>
      </c>
      <c r="H4" s="3">
        <f t="shared" si="0"/>
        <v>192</v>
      </c>
    </row>
    <row r="5" spans="1:8" x14ac:dyDescent="0.35">
      <c r="A5" s="2">
        <v>44410.455555555556</v>
      </c>
      <c r="B5" s="3" t="s">
        <v>312</v>
      </c>
      <c r="C5" s="3" t="s">
        <v>21</v>
      </c>
      <c r="D5" s="3" t="s">
        <v>67</v>
      </c>
      <c r="E5" s="4">
        <v>3.125E-2</v>
      </c>
      <c r="F5" s="4">
        <v>6.25E-2</v>
      </c>
      <c r="G5" s="3">
        <v>37</v>
      </c>
      <c r="H5" s="3">
        <f t="shared" si="0"/>
        <v>74</v>
      </c>
    </row>
    <row r="6" spans="1:8" x14ac:dyDescent="0.35">
      <c r="A6" s="66">
        <v>44410.464583333334</v>
      </c>
      <c r="B6" s="67" t="s">
        <v>313</v>
      </c>
      <c r="C6" s="67" t="s">
        <v>314</v>
      </c>
      <c r="D6" s="67" t="s">
        <v>315</v>
      </c>
      <c r="E6" s="74"/>
      <c r="F6" s="67"/>
      <c r="G6" s="67"/>
      <c r="H6" s="67"/>
    </row>
    <row r="7" spans="1:8" x14ac:dyDescent="0.35">
      <c r="A7" s="2">
        <v>44410.466666666667</v>
      </c>
      <c r="B7" s="3" t="s">
        <v>316</v>
      </c>
      <c r="C7" s="3" t="s">
        <v>18</v>
      </c>
      <c r="D7" s="3" t="s">
        <v>317</v>
      </c>
      <c r="E7" s="4">
        <v>4.1666666666666664E-2</v>
      </c>
      <c r="F7" s="4">
        <v>8.3333333333333329E-2</v>
      </c>
      <c r="G7" s="3">
        <v>56</v>
      </c>
      <c r="H7" s="3">
        <f t="shared" si="0"/>
        <v>112</v>
      </c>
    </row>
    <row r="8" spans="1:8" x14ac:dyDescent="0.35">
      <c r="A8" s="2">
        <v>44410.48541666667</v>
      </c>
      <c r="B8" s="3" t="s">
        <v>318</v>
      </c>
      <c r="C8" s="3" t="s">
        <v>319</v>
      </c>
      <c r="D8" s="3" t="s">
        <v>67</v>
      </c>
      <c r="E8" s="4">
        <v>3.125E-2</v>
      </c>
      <c r="F8" s="4">
        <v>6.25E-2</v>
      </c>
      <c r="G8" s="3">
        <v>37</v>
      </c>
      <c r="H8" s="3">
        <f t="shared" si="0"/>
        <v>74</v>
      </c>
    </row>
    <row r="9" spans="1:8" x14ac:dyDescent="0.35">
      <c r="A9" s="2">
        <v>44410.49722222222</v>
      </c>
      <c r="B9" s="3" t="s">
        <v>320</v>
      </c>
      <c r="C9" s="3" t="s">
        <v>67</v>
      </c>
      <c r="D9" s="60" t="s">
        <v>332</v>
      </c>
      <c r="E9" s="4">
        <v>3.125E-2</v>
      </c>
      <c r="F9" s="4">
        <v>6.25E-2</v>
      </c>
      <c r="G9" s="3">
        <v>41</v>
      </c>
      <c r="H9" s="3">
        <f t="shared" si="0"/>
        <v>82</v>
      </c>
    </row>
    <row r="10" spans="1:8" x14ac:dyDescent="0.35">
      <c r="A10" s="2">
        <v>44410.586111111108</v>
      </c>
      <c r="B10" s="3" t="s">
        <v>321</v>
      </c>
      <c r="C10" s="3" t="s">
        <v>20</v>
      </c>
      <c r="D10" s="3" t="s">
        <v>76</v>
      </c>
      <c r="E10" s="4">
        <v>6.25E-2</v>
      </c>
      <c r="F10" s="4">
        <v>0.125</v>
      </c>
      <c r="G10" s="3">
        <v>96</v>
      </c>
      <c r="H10" s="3">
        <f t="shared" si="0"/>
        <v>192</v>
      </c>
    </row>
    <row r="11" spans="1:8" x14ac:dyDescent="0.35">
      <c r="A11" s="2">
        <v>44410.586111111108</v>
      </c>
      <c r="B11" s="3" t="s">
        <v>322</v>
      </c>
      <c r="C11" s="3" t="s">
        <v>20</v>
      </c>
      <c r="D11" s="3" t="s">
        <v>76</v>
      </c>
      <c r="E11" s="4">
        <v>6.25E-2</v>
      </c>
      <c r="F11" s="4">
        <v>0.125</v>
      </c>
      <c r="G11" s="3">
        <v>96</v>
      </c>
      <c r="H11" s="3">
        <f t="shared" si="0"/>
        <v>192</v>
      </c>
    </row>
    <row r="12" spans="1:8" x14ac:dyDescent="0.35">
      <c r="A12" s="2">
        <v>44410.809710648151</v>
      </c>
      <c r="B12" s="3" t="s">
        <v>323</v>
      </c>
      <c r="C12" s="3" t="s">
        <v>324</v>
      </c>
      <c r="D12" s="3" t="s">
        <v>325</v>
      </c>
      <c r="E12" s="4">
        <v>0.14583333333333334</v>
      </c>
      <c r="F12" s="4">
        <v>0.29166666666666669</v>
      </c>
      <c r="G12" s="3">
        <v>197</v>
      </c>
      <c r="H12" s="3">
        <f t="shared" si="0"/>
        <v>394</v>
      </c>
    </row>
    <row r="13" spans="1:8" x14ac:dyDescent="0.35">
      <c r="A13" s="2">
        <v>44410.826909722222</v>
      </c>
      <c r="B13" s="3" t="s">
        <v>326</v>
      </c>
      <c r="C13" s="3" t="s">
        <v>21</v>
      </c>
      <c r="D13" s="3" t="s">
        <v>327</v>
      </c>
      <c r="E13" s="4">
        <v>3.125E-2</v>
      </c>
      <c r="F13" s="4">
        <v>6.25E-2</v>
      </c>
      <c r="G13" s="3">
        <v>37</v>
      </c>
      <c r="H13" s="3">
        <f t="shared" si="0"/>
        <v>74</v>
      </c>
    </row>
    <row r="14" spans="1:8" x14ac:dyDescent="0.35">
      <c r="A14" s="2">
        <v>44410.888680555552</v>
      </c>
      <c r="B14" s="3" t="s">
        <v>328</v>
      </c>
      <c r="C14" s="3" t="s">
        <v>329</v>
      </c>
      <c r="D14" s="3" t="s">
        <v>330</v>
      </c>
      <c r="E14" s="4">
        <v>0.10416666666666667</v>
      </c>
      <c r="F14" s="4">
        <v>0.20833333333333334</v>
      </c>
      <c r="G14" s="3">
        <v>119</v>
      </c>
      <c r="H14" s="3">
        <f t="shared" si="0"/>
        <v>238</v>
      </c>
    </row>
    <row r="15" spans="1:8" x14ac:dyDescent="0.35">
      <c r="A15" s="2">
        <v>44410.929351851853</v>
      </c>
      <c r="B15" s="3" t="s">
        <v>331</v>
      </c>
      <c r="C15" s="3" t="s">
        <v>18</v>
      </c>
      <c r="D15" s="3" t="s">
        <v>76</v>
      </c>
      <c r="E15" s="4">
        <v>8.3333333333333329E-2</v>
      </c>
      <c r="F15" s="4">
        <v>0.16666666666666666</v>
      </c>
      <c r="G15" s="3">
        <v>130</v>
      </c>
      <c r="H15" s="3">
        <f t="shared" si="0"/>
        <v>260</v>
      </c>
    </row>
    <row r="16" spans="1:8" x14ac:dyDescent="0.35">
      <c r="E16" s="62">
        <v>23</v>
      </c>
      <c r="F16" s="62">
        <v>46</v>
      </c>
      <c r="G16" s="34">
        <f>SUM(G2:G15)</f>
        <v>1305</v>
      </c>
      <c r="H16" s="34">
        <f>SUM(H2:H15)</f>
        <v>2610</v>
      </c>
    </row>
    <row r="17" spans="7:8" x14ac:dyDescent="0.35">
      <c r="G17">
        <f>G16/14</f>
        <v>93.214285714285708</v>
      </c>
      <c r="H17">
        <f>H16/14</f>
        <v>186.42857142857142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8"/>
  <sheetViews>
    <sheetView workbookViewId="0">
      <selection sqref="A1:H1"/>
    </sheetView>
  </sheetViews>
  <sheetFormatPr defaultColWidth="8.81640625" defaultRowHeight="14.5" x14ac:dyDescent="0.35"/>
  <cols>
    <col min="1" max="1" width="13.7265625" bestFit="1" customWidth="1"/>
    <col min="2" max="2" width="12.81640625" bestFit="1" customWidth="1"/>
    <col min="3" max="3" width="27.1796875" bestFit="1" customWidth="1"/>
    <col min="4" max="4" width="41" bestFit="1" customWidth="1"/>
    <col min="5" max="5" width="19.453125" bestFit="1" customWidth="1"/>
    <col min="6" max="6" width="14.81640625" bestFit="1" customWidth="1"/>
    <col min="7" max="7" width="16.81640625" bestFit="1" customWidth="1"/>
    <col min="8" max="8" width="10.26953125" bestFit="1" customWidth="1"/>
  </cols>
  <sheetData>
    <row r="1" spans="1:8" x14ac:dyDescent="0.35">
      <c r="A1" s="6" t="s">
        <v>40</v>
      </c>
      <c r="B1" s="6" t="s">
        <v>0</v>
      </c>
      <c r="C1" s="6" t="s">
        <v>22</v>
      </c>
      <c r="D1" s="6" t="s">
        <v>1</v>
      </c>
      <c r="E1" s="6" t="s">
        <v>81</v>
      </c>
      <c r="F1" s="6" t="s">
        <v>25</v>
      </c>
      <c r="G1" s="6" t="s">
        <v>26</v>
      </c>
      <c r="H1" s="6" t="s">
        <v>27</v>
      </c>
    </row>
    <row r="2" spans="1:8" x14ac:dyDescent="0.35">
      <c r="A2" s="63">
        <v>44411.097442129627</v>
      </c>
      <c r="B2" s="64" t="s">
        <v>334</v>
      </c>
      <c r="C2" s="64" t="s">
        <v>18</v>
      </c>
      <c r="D2" s="64" t="s">
        <v>335</v>
      </c>
      <c r="E2" s="4">
        <v>4.1666666666666664E-2</v>
      </c>
      <c r="F2" s="4">
        <v>8.3333333333333329E-2</v>
      </c>
      <c r="G2" s="3">
        <v>60</v>
      </c>
      <c r="H2" s="3">
        <f>G2*2</f>
        <v>120</v>
      </c>
    </row>
    <row r="3" spans="1:8" x14ac:dyDescent="0.35">
      <c r="A3" s="63">
        <v>44411.315972222219</v>
      </c>
      <c r="B3" s="64" t="s">
        <v>336</v>
      </c>
      <c r="C3" s="64" t="s">
        <v>76</v>
      </c>
      <c r="D3" s="64" t="s">
        <v>355</v>
      </c>
      <c r="E3" s="4">
        <v>0.10416666666666667</v>
      </c>
      <c r="F3" s="4">
        <v>0.20833333333333334</v>
      </c>
      <c r="G3" s="3">
        <v>168</v>
      </c>
      <c r="H3" s="3">
        <f t="shared" ref="H3:H16" si="0">G3*2</f>
        <v>336</v>
      </c>
    </row>
    <row r="4" spans="1:8" x14ac:dyDescent="0.35">
      <c r="A4" s="63">
        <v>44411.338194444441</v>
      </c>
      <c r="B4" s="64" t="s">
        <v>337</v>
      </c>
      <c r="C4" s="64" t="s">
        <v>67</v>
      </c>
      <c r="D4" s="64" t="s">
        <v>356</v>
      </c>
      <c r="E4" s="4">
        <v>4.1666666666666664E-2</v>
      </c>
      <c r="F4" s="4">
        <v>8.3333333333333329E-2</v>
      </c>
      <c r="G4" s="3">
        <v>50</v>
      </c>
      <c r="H4" s="3">
        <f t="shared" si="0"/>
        <v>100</v>
      </c>
    </row>
    <row r="5" spans="1:8" x14ac:dyDescent="0.35">
      <c r="A5" s="63">
        <v>44411.517094907409</v>
      </c>
      <c r="B5" s="64" t="s">
        <v>338</v>
      </c>
      <c r="C5" s="64" t="s">
        <v>67</v>
      </c>
      <c r="D5" s="64" t="s">
        <v>339</v>
      </c>
      <c r="E5" s="4">
        <v>4.1666666666666664E-2</v>
      </c>
      <c r="F5" s="4">
        <v>8.3333333333333329E-2</v>
      </c>
      <c r="G5" s="3">
        <v>54</v>
      </c>
      <c r="H5" s="3">
        <f t="shared" si="0"/>
        <v>108</v>
      </c>
    </row>
    <row r="6" spans="1:8" x14ac:dyDescent="0.35">
      <c r="A6" s="63">
        <v>44411.542361111111</v>
      </c>
      <c r="B6" s="64" t="s">
        <v>340</v>
      </c>
      <c r="C6" s="64" t="s">
        <v>18</v>
      </c>
      <c r="D6" s="65" t="s">
        <v>357</v>
      </c>
      <c r="E6" s="4">
        <v>0.10416666666666667</v>
      </c>
      <c r="F6" s="4">
        <v>0.20833333333333334</v>
      </c>
      <c r="G6" s="3">
        <v>118</v>
      </c>
      <c r="H6" s="3">
        <f t="shared" si="0"/>
        <v>236</v>
      </c>
    </row>
    <row r="7" spans="1:8" x14ac:dyDescent="0.35">
      <c r="A7" s="63">
        <v>44411.563217592593</v>
      </c>
      <c r="B7" s="64" t="s">
        <v>341</v>
      </c>
      <c r="C7" s="64" t="s">
        <v>67</v>
      </c>
      <c r="D7" s="65" t="s">
        <v>342</v>
      </c>
      <c r="E7" s="4">
        <v>0.14583333333333334</v>
      </c>
      <c r="F7" s="4">
        <v>0.29166666666666669</v>
      </c>
      <c r="G7" s="3">
        <v>217</v>
      </c>
      <c r="H7" s="3">
        <f t="shared" si="0"/>
        <v>434</v>
      </c>
    </row>
    <row r="8" spans="1:8" x14ac:dyDescent="0.35">
      <c r="A8" s="63">
        <v>44411.572256944448</v>
      </c>
      <c r="B8" s="64" t="s">
        <v>343</v>
      </c>
      <c r="C8" s="64" t="s">
        <v>67</v>
      </c>
      <c r="D8" s="65" t="s">
        <v>358</v>
      </c>
      <c r="E8" s="4">
        <v>8.3333333333333329E-2</v>
      </c>
      <c r="F8" s="4">
        <v>0.16666666666666666</v>
      </c>
      <c r="G8" s="3">
        <v>119</v>
      </c>
      <c r="H8" s="3">
        <f t="shared" si="0"/>
        <v>238</v>
      </c>
    </row>
    <row r="9" spans="1:8" x14ac:dyDescent="0.35">
      <c r="A9" s="63">
        <v>44411.666516203702</v>
      </c>
      <c r="B9" s="64" t="s">
        <v>344</v>
      </c>
      <c r="C9" s="64" t="s">
        <v>67</v>
      </c>
      <c r="D9" s="65" t="s">
        <v>359</v>
      </c>
      <c r="E9" s="4">
        <v>0.125</v>
      </c>
      <c r="F9" s="4">
        <v>0.25</v>
      </c>
      <c r="G9" s="3">
        <v>186</v>
      </c>
      <c r="H9" s="3">
        <f t="shared" si="0"/>
        <v>372</v>
      </c>
    </row>
    <row r="10" spans="1:8" x14ac:dyDescent="0.35">
      <c r="A10" s="63">
        <v>44411.666666666664</v>
      </c>
      <c r="B10" s="64" t="s">
        <v>345</v>
      </c>
      <c r="C10" s="64" t="s">
        <v>346</v>
      </c>
      <c r="D10" s="64" t="s">
        <v>302</v>
      </c>
      <c r="E10" s="4">
        <v>0.10416666666666667</v>
      </c>
      <c r="F10" s="4">
        <v>0.20833333333333334</v>
      </c>
      <c r="G10" s="3">
        <v>134</v>
      </c>
      <c r="H10" s="3">
        <f t="shared" si="0"/>
        <v>268</v>
      </c>
    </row>
    <row r="11" spans="1:8" x14ac:dyDescent="0.35">
      <c r="A11" s="63">
        <v>44411.701377314814</v>
      </c>
      <c r="B11" s="64" t="s">
        <v>347</v>
      </c>
      <c r="C11" s="64" t="s">
        <v>76</v>
      </c>
      <c r="D11" s="65" t="s">
        <v>348</v>
      </c>
      <c r="E11" s="4">
        <v>0.11458333333333333</v>
      </c>
      <c r="F11" s="4">
        <v>0.22916666666666666</v>
      </c>
      <c r="G11" s="3">
        <v>161</v>
      </c>
      <c r="H11" s="3">
        <f t="shared" si="0"/>
        <v>322</v>
      </c>
    </row>
    <row r="12" spans="1:8" x14ac:dyDescent="0.35">
      <c r="A12" s="63">
        <v>44411.758634259262</v>
      </c>
      <c r="B12" s="64" t="s">
        <v>349</v>
      </c>
      <c r="C12" s="64" t="s">
        <v>76</v>
      </c>
      <c r="D12" s="65" t="s">
        <v>350</v>
      </c>
      <c r="E12" s="4">
        <v>0.14583333333333334</v>
      </c>
      <c r="F12" s="4">
        <v>0.29166666666666669</v>
      </c>
      <c r="G12" s="3">
        <v>215</v>
      </c>
      <c r="H12" s="3">
        <f t="shared" si="0"/>
        <v>430</v>
      </c>
    </row>
    <row r="13" spans="1:8" x14ac:dyDescent="0.35">
      <c r="A13" s="63">
        <v>44411.829467592594</v>
      </c>
      <c r="B13" s="64" t="s">
        <v>351</v>
      </c>
      <c r="C13" s="64" t="s">
        <v>18</v>
      </c>
      <c r="D13" s="65" t="s">
        <v>360</v>
      </c>
      <c r="E13" s="4">
        <v>0.10416666666666667</v>
      </c>
      <c r="F13" s="4">
        <v>0.20833333333333334</v>
      </c>
      <c r="G13" s="3">
        <v>145</v>
      </c>
      <c r="H13" s="3">
        <f t="shared" si="0"/>
        <v>290</v>
      </c>
    </row>
    <row r="14" spans="1:8" x14ac:dyDescent="0.35">
      <c r="A14" s="63">
        <v>44411.831354166665</v>
      </c>
      <c r="B14" s="64" t="s">
        <v>352</v>
      </c>
      <c r="C14" s="64" t="s">
        <v>18</v>
      </c>
      <c r="D14" s="64" t="s">
        <v>224</v>
      </c>
      <c r="E14" s="4">
        <v>4.1666666666666664E-2</v>
      </c>
      <c r="F14" s="4">
        <v>8.3333333333333329E-2</v>
      </c>
      <c r="G14" s="3">
        <v>56</v>
      </c>
      <c r="H14" s="3">
        <f t="shared" si="0"/>
        <v>112</v>
      </c>
    </row>
    <row r="15" spans="1:8" x14ac:dyDescent="0.35">
      <c r="A15" s="63">
        <v>44411.862384259257</v>
      </c>
      <c r="B15" s="64" t="s">
        <v>353</v>
      </c>
      <c r="C15" s="64" t="s">
        <v>20</v>
      </c>
      <c r="D15" s="64" t="s">
        <v>93</v>
      </c>
      <c r="E15" s="4">
        <v>0.14583333333333334</v>
      </c>
      <c r="F15" s="4">
        <v>0.29166666666666669</v>
      </c>
      <c r="G15" s="3">
        <v>213</v>
      </c>
      <c r="H15" s="3">
        <f t="shared" si="0"/>
        <v>426</v>
      </c>
    </row>
    <row r="16" spans="1:8" x14ac:dyDescent="0.35">
      <c r="A16" s="63">
        <v>44411.998888888891</v>
      </c>
      <c r="B16" s="64" t="s">
        <v>354</v>
      </c>
      <c r="C16" s="64" t="s">
        <v>20</v>
      </c>
      <c r="D16" s="64" t="s">
        <v>93</v>
      </c>
      <c r="E16" s="4">
        <v>0.14583333333333334</v>
      </c>
      <c r="F16" s="4">
        <v>0.29166666666666669</v>
      </c>
      <c r="G16" s="3">
        <v>213</v>
      </c>
      <c r="H16" s="3">
        <f t="shared" si="0"/>
        <v>426</v>
      </c>
    </row>
    <row r="17" spans="5:8" x14ac:dyDescent="0.35">
      <c r="E17" s="34">
        <f>F17/2</f>
        <v>35.75</v>
      </c>
      <c r="F17" s="62">
        <v>71.5</v>
      </c>
      <c r="G17" s="34">
        <f>SUM(G2:G16)</f>
        <v>2109</v>
      </c>
      <c r="H17" s="34">
        <f>SUM(H2:H16)</f>
        <v>4218</v>
      </c>
    </row>
    <row r="18" spans="5:8" x14ac:dyDescent="0.35">
      <c r="G18">
        <f>G17/15</f>
        <v>140.6</v>
      </c>
      <c r="H18">
        <f>H17/15</f>
        <v>281.2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4"/>
  <sheetViews>
    <sheetView tabSelected="1" workbookViewId="0">
      <selection activeCell="G1" sqref="G1:H1"/>
    </sheetView>
  </sheetViews>
  <sheetFormatPr defaultColWidth="8.81640625" defaultRowHeight="14.5" x14ac:dyDescent="0.35"/>
  <cols>
    <col min="1" max="1" width="13.7265625" bestFit="1" customWidth="1"/>
    <col min="2" max="2" width="10.7265625" bestFit="1" customWidth="1"/>
    <col min="3" max="3" width="18.453125" bestFit="1" customWidth="1"/>
    <col min="4" max="4" width="33.453125" bestFit="1" customWidth="1"/>
    <col min="5" max="5" width="19.453125" bestFit="1" customWidth="1"/>
    <col min="6" max="6" width="14.81640625" bestFit="1" customWidth="1"/>
    <col min="7" max="7" width="16.81640625" bestFit="1" customWidth="1"/>
    <col min="8" max="8" width="10.26953125" bestFit="1" customWidth="1"/>
  </cols>
  <sheetData>
    <row r="1" spans="1:8" x14ac:dyDescent="0.35">
      <c r="A1" s="6" t="s">
        <v>40</v>
      </c>
      <c r="B1" s="6" t="s">
        <v>0</v>
      </c>
      <c r="C1" s="6" t="s">
        <v>22</v>
      </c>
      <c r="D1" s="6" t="s">
        <v>1</v>
      </c>
      <c r="E1" s="6" t="s">
        <v>81</v>
      </c>
      <c r="F1" s="6" t="s">
        <v>25</v>
      </c>
      <c r="G1" s="6" t="s">
        <v>26</v>
      </c>
      <c r="H1" s="6" t="s">
        <v>27</v>
      </c>
    </row>
    <row r="2" spans="1:8" x14ac:dyDescent="0.35">
      <c r="A2" s="63">
        <v>44412.01972222222</v>
      </c>
      <c r="B2" s="64" t="s">
        <v>361</v>
      </c>
      <c r="C2" s="64" t="s">
        <v>18</v>
      </c>
      <c r="D2" s="64" t="s">
        <v>362</v>
      </c>
      <c r="E2" s="4">
        <v>0.11458333333333333</v>
      </c>
      <c r="F2" s="4">
        <v>0.22916666666666666</v>
      </c>
      <c r="G2" s="3">
        <v>155</v>
      </c>
      <c r="H2" s="3">
        <f>G2*2</f>
        <v>310</v>
      </c>
    </row>
    <row r="3" spans="1:8" x14ac:dyDescent="0.35">
      <c r="A3" s="63">
        <v>44412.040370370371</v>
      </c>
      <c r="B3" s="64" t="s">
        <v>363</v>
      </c>
      <c r="C3" s="64" t="s">
        <v>21</v>
      </c>
      <c r="D3" s="64" t="s">
        <v>93</v>
      </c>
      <c r="E3" s="4">
        <v>0.16666666666666666</v>
      </c>
      <c r="F3" s="4">
        <v>0.33333333333333331</v>
      </c>
      <c r="G3" s="3">
        <v>248</v>
      </c>
      <c r="H3" s="3">
        <f t="shared" ref="H3:H23" si="0">G3*2</f>
        <v>496</v>
      </c>
    </row>
    <row r="4" spans="1:8" x14ac:dyDescent="0.35">
      <c r="A4" s="63">
        <v>44412.042280092595</v>
      </c>
      <c r="B4" s="64" t="s">
        <v>364</v>
      </c>
      <c r="C4" s="64" t="s">
        <v>21</v>
      </c>
      <c r="D4" s="64" t="s">
        <v>76</v>
      </c>
      <c r="E4" s="4">
        <v>8.3333333333333329E-2</v>
      </c>
      <c r="F4" s="4">
        <v>0.16666666666666666</v>
      </c>
      <c r="G4" s="3">
        <v>111</v>
      </c>
      <c r="H4" s="3">
        <f t="shared" si="0"/>
        <v>222</v>
      </c>
    </row>
    <row r="5" spans="1:8" x14ac:dyDescent="0.35">
      <c r="A5" s="63">
        <v>44412.264479166668</v>
      </c>
      <c r="B5" s="64" t="s">
        <v>365</v>
      </c>
      <c r="C5" s="64" t="s">
        <v>21</v>
      </c>
      <c r="D5" s="64" t="s">
        <v>67</v>
      </c>
      <c r="E5" s="4">
        <v>3.125E-2</v>
      </c>
      <c r="F5" s="4">
        <v>6.25E-2</v>
      </c>
      <c r="G5" s="3">
        <v>37</v>
      </c>
      <c r="H5" s="3">
        <f t="shared" si="0"/>
        <v>74</v>
      </c>
    </row>
    <row r="6" spans="1:8" x14ac:dyDescent="0.35">
      <c r="A6" s="63">
        <v>44412.311712962961</v>
      </c>
      <c r="B6" s="64" t="s">
        <v>366</v>
      </c>
      <c r="C6" s="64" t="s">
        <v>67</v>
      </c>
      <c r="D6" s="65" t="s">
        <v>367</v>
      </c>
      <c r="E6" s="4">
        <v>8.3333333333333329E-2</v>
      </c>
      <c r="F6" s="4">
        <v>0.16666666666666666</v>
      </c>
      <c r="G6" s="3">
        <v>111</v>
      </c>
      <c r="H6" s="3">
        <f t="shared" si="0"/>
        <v>222</v>
      </c>
    </row>
    <row r="7" spans="1:8" x14ac:dyDescent="0.35">
      <c r="A7" s="63">
        <v>44412.386666666665</v>
      </c>
      <c r="B7" s="64" t="s">
        <v>368</v>
      </c>
      <c r="C7" s="64" t="s">
        <v>21</v>
      </c>
      <c r="D7" s="65" t="s">
        <v>369</v>
      </c>
      <c r="E7" s="4">
        <v>4.1666666666666664E-2</v>
      </c>
      <c r="F7" s="4">
        <v>8.3333333333333329E-2</v>
      </c>
      <c r="G7" s="3">
        <v>56</v>
      </c>
      <c r="H7" s="3">
        <f t="shared" si="0"/>
        <v>112</v>
      </c>
    </row>
    <row r="8" spans="1:8" x14ac:dyDescent="0.35">
      <c r="A8" s="63">
        <v>44412.40347222222</v>
      </c>
      <c r="B8" s="64" t="s">
        <v>370</v>
      </c>
      <c r="C8" s="64" t="s">
        <v>67</v>
      </c>
      <c r="D8" s="65" t="s">
        <v>93</v>
      </c>
      <c r="E8" s="4">
        <v>0.14583333333333334</v>
      </c>
      <c r="F8" s="4">
        <v>0.29166666666666669</v>
      </c>
      <c r="G8" s="3">
        <v>217</v>
      </c>
      <c r="H8" s="3">
        <f t="shared" si="0"/>
        <v>434</v>
      </c>
    </row>
    <row r="9" spans="1:8" x14ac:dyDescent="0.35">
      <c r="A9" s="63">
        <v>44412.489872685182</v>
      </c>
      <c r="B9" s="64" t="s">
        <v>371</v>
      </c>
      <c r="C9" s="64" t="s">
        <v>67</v>
      </c>
      <c r="D9" s="65" t="s">
        <v>372</v>
      </c>
      <c r="E9" s="4">
        <v>6.25E-2</v>
      </c>
      <c r="F9" s="4">
        <v>0.125</v>
      </c>
      <c r="G9" s="3">
        <v>79</v>
      </c>
      <c r="H9" s="3">
        <f t="shared" si="0"/>
        <v>158</v>
      </c>
    </row>
    <row r="10" spans="1:8" x14ac:dyDescent="0.35">
      <c r="A10" s="63">
        <v>44412.601053240738</v>
      </c>
      <c r="B10" s="64" t="s">
        <v>373</v>
      </c>
      <c r="C10" s="64" t="s">
        <v>21</v>
      </c>
      <c r="D10" s="64" t="s">
        <v>67</v>
      </c>
      <c r="E10" s="4">
        <v>3.125E-2</v>
      </c>
      <c r="F10" s="4">
        <v>6.25E-2</v>
      </c>
      <c r="G10" s="3">
        <v>37</v>
      </c>
      <c r="H10" s="3">
        <f t="shared" si="0"/>
        <v>74</v>
      </c>
    </row>
    <row r="11" spans="1:8" x14ac:dyDescent="0.35">
      <c r="A11" s="63">
        <v>44412.602488425924</v>
      </c>
      <c r="B11" s="64" t="s">
        <v>374</v>
      </c>
      <c r="C11" s="64" t="s">
        <v>21</v>
      </c>
      <c r="D11" s="65" t="s">
        <v>67</v>
      </c>
      <c r="E11" s="4">
        <v>3.125E-2</v>
      </c>
      <c r="F11" s="4">
        <v>6.25E-2</v>
      </c>
      <c r="G11" s="3">
        <v>37</v>
      </c>
      <c r="H11" s="3">
        <f t="shared" si="0"/>
        <v>74</v>
      </c>
    </row>
    <row r="12" spans="1:8" x14ac:dyDescent="0.35">
      <c r="A12" s="63">
        <v>44412.646423611113</v>
      </c>
      <c r="B12" s="64" t="s">
        <v>375</v>
      </c>
      <c r="C12" s="64" t="s">
        <v>20</v>
      </c>
      <c r="D12" s="65" t="s">
        <v>376</v>
      </c>
      <c r="E12" s="4">
        <v>4.1666666666666664E-2</v>
      </c>
      <c r="F12" s="4">
        <v>8.3333333333333329E-2</v>
      </c>
      <c r="G12" s="3">
        <v>57</v>
      </c>
      <c r="H12" s="3">
        <f t="shared" si="0"/>
        <v>114</v>
      </c>
    </row>
    <row r="13" spans="1:8" x14ac:dyDescent="0.35">
      <c r="A13" s="63">
        <v>44412.561805555553</v>
      </c>
      <c r="B13" s="64" t="s">
        <v>377</v>
      </c>
      <c r="C13" s="64" t="s">
        <v>167</v>
      </c>
      <c r="D13" s="65" t="s">
        <v>67</v>
      </c>
      <c r="E13" s="4">
        <v>4.1666666666666664E-2</v>
      </c>
      <c r="F13" s="4">
        <v>8.3333333333333329E-2</v>
      </c>
      <c r="G13" s="3">
        <v>61</v>
      </c>
      <c r="H13" s="3">
        <f t="shared" si="0"/>
        <v>122</v>
      </c>
    </row>
    <row r="14" spans="1:8" x14ac:dyDescent="0.35">
      <c r="A14" s="63">
        <v>44412.629166666666</v>
      </c>
      <c r="B14" s="64" t="s">
        <v>378</v>
      </c>
      <c r="C14" s="64" t="s">
        <v>45</v>
      </c>
      <c r="D14" s="64" t="s">
        <v>67</v>
      </c>
      <c r="E14" s="4">
        <v>6.25E-2</v>
      </c>
      <c r="F14" s="4">
        <v>0.125</v>
      </c>
      <c r="G14" s="3">
        <v>80</v>
      </c>
      <c r="H14" s="3">
        <f t="shared" si="0"/>
        <v>160</v>
      </c>
    </row>
    <row r="15" spans="1:8" x14ac:dyDescent="0.35">
      <c r="A15" s="63">
        <v>44412.652777777781</v>
      </c>
      <c r="B15" s="64" t="s">
        <v>379</v>
      </c>
      <c r="C15" s="64" t="s">
        <v>20</v>
      </c>
      <c r="D15" s="64" t="s">
        <v>380</v>
      </c>
      <c r="E15" s="4">
        <v>0.125</v>
      </c>
      <c r="F15" s="4">
        <v>0.25</v>
      </c>
      <c r="G15" s="3">
        <v>178</v>
      </c>
      <c r="H15" s="3">
        <f t="shared" si="0"/>
        <v>356</v>
      </c>
    </row>
    <row r="16" spans="1:8" x14ac:dyDescent="0.35">
      <c r="A16" s="63">
        <v>44412.709502314814</v>
      </c>
      <c r="B16" s="64" t="s">
        <v>381</v>
      </c>
      <c r="C16" s="64" t="s">
        <v>382</v>
      </c>
      <c r="D16" s="64" t="s">
        <v>67</v>
      </c>
      <c r="E16" s="4">
        <v>6.25E-2</v>
      </c>
      <c r="F16" s="4">
        <v>0.125</v>
      </c>
      <c r="G16" s="3">
        <v>80</v>
      </c>
      <c r="H16" s="3">
        <f t="shared" si="0"/>
        <v>160</v>
      </c>
    </row>
    <row r="17" spans="1:8" x14ac:dyDescent="0.35">
      <c r="A17" s="63">
        <v>44412.777083333334</v>
      </c>
      <c r="B17" s="64" t="s">
        <v>383</v>
      </c>
      <c r="C17" s="64" t="s">
        <v>18</v>
      </c>
      <c r="D17" s="64" t="s">
        <v>384</v>
      </c>
      <c r="E17" s="4">
        <v>0.14583333333333334</v>
      </c>
      <c r="F17" s="4">
        <v>0.29166666666666669</v>
      </c>
      <c r="G17" s="3">
        <v>181</v>
      </c>
      <c r="H17" s="3">
        <f t="shared" si="0"/>
        <v>362</v>
      </c>
    </row>
    <row r="18" spans="1:8" x14ac:dyDescent="0.35">
      <c r="A18" s="63">
        <v>44412.86146990741</v>
      </c>
      <c r="B18" s="64" t="s">
        <v>385</v>
      </c>
      <c r="C18" s="64" t="s">
        <v>99</v>
      </c>
      <c r="D18" s="65" t="s">
        <v>224</v>
      </c>
      <c r="E18" s="4">
        <v>0.125</v>
      </c>
      <c r="F18" s="4">
        <v>0.25</v>
      </c>
      <c r="G18" s="3">
        <v>170</v>
      </c>
      <c r="H18" s="3">
        <f t="shared" si="0"/>
        <v>340</v>
      </c>
    </row>
    <row r="19" spans="1:8" x14ac:dyDescent="0.35">
      <c r="A19" s="63">
        <v>44412.862372685187</v>
      </c>
      <c r="B19" s="64" t="s">
        <v>386</v>
      </c>
      <c r="C19" s="64" t="s">
        <v>18</v>
      </c>
      <c r="D19" s="64" t="s">
        <v>387</v>
      </c>
      <c r="E19" s="4">
        <v>8.3333333333333329E-2</v>
      </c>
      <c r="F19" s="4">
        <v>0.16666666666666666</v>
      </c>
      <c r="G19" s="3">
        <v>114</v>
      </c>
      <c r="H19" s="3">
        <f t="shared" si="0"/>
        <v>228</v>
      </c>
    </row>
    <row r="20" spans="1:8" x14ac:dyDescent="0.35">
      <c r="A20" s="63">
        <v>44412.898194444446</v>
      </c>
      <c r="B20" s="64" t="s">
        <v>388</v>
      </c>
      <c r="C20" s="64" t="s">
        <v>21</v>
      </c>
      <c r="D20" s="64" t="s">
        <v>67</v>
      </c>
      <c r="E20" s="4">
        <v>3.125E-2</v>
      </c>
      <c r="F20" s="4">
        <v>6.25E-2</v>
      </c>
      <c r="G20" s="3">
        <v>37</v>
      </c>
      <c r="H20" s="3">
        <f t="shared" si="0"/>
        <v>74</v>
      </c>
    </row>
    <row r="21" spans="1:8" x14ac:dyDescent="0.35">
      <c r="A21" s="75">
        <v>44412.996053240742</v>
      </c>
      <c r="B21" s="76" t="s">
        <v>71</v>
      </c>
      <c r="C21" s="76" t="s">
        <v>18</v>
      </c>
      <c r="D21" s="76" t="s">
        <v>224</v>
      </c>
      <c r="E21" s="4"/>
      <c r="F21" s="3"/>
      <c r="G21" s="3"/>
      <c r="H21" s="3"/>
    </row>
    <row r="22" spans="1:8" x14ac:dyDescent="0.35">
      <c r="A22" s="63">
        <v>44412.997743055559</v>
      </c>
      <c r="B22" s="64" t="s">
        <v>389</v>
      </c>
      <c r="C22" s="64" t="s">
        <v>20</v>
      </c>
      <c r="D22" s="64" t="s">
        <v>390</v>
      </c>
      <c r="E22" s="4">
        <v>8.3333333333333329E-2</v>
      </c>
      <c r="F22" s="4">
        <v>0.16666666666666666</v>
      </c>
      <c r="G22" s="3">
        <v>105</v>
      </c>
      <c r="H22" s="3">
        <f t="shared" si="0"/>
        <v>210</v>
      </c>
    </row>
    <row r="23" spans="1:8" x14ac:dyDescent="0.35">
      <c r="A23" s="63">
        <v>44412.999131944445</v>
      </c>
      <c r="B23" s="64" t="s">
        <v>391</v>
      </c>
      <c r="C23" s="64" t="s">
        <v>20</v>
      </c>
      <c r="D23" s="64" t="s">
        <v>390</v>
      </c>
      <c r="E23" s="4">
        <v>8.3333333333333329E-2</v>
      </c>
      <c r="F23" s="4">
        <v>0.16666666666666666</v>
      </c>
      <c r="G23" s="3">
        <v>105</v>
      </c>
      <c r="H23" s="3">
        <f t="shared" si="0"/>
        <v>210</v>
      </c>
    </row>
    <row r="24" spans="1:8" x14ac:dyDescent="0.35">
      <c r="E24" s="6">
        <f>F24/2</f>
        <v>39.5</v>
      </c>
      <c r="F24" s="6">
        <v>79</v>
      </c>
      <c r="G24" s="6">
        <f>SUM(G2:G23)</f>
        <v>2256</v>
      </c>
      <c r="H24" s="6">
        <f>SUM(H2:H23)</f>
        <v>4512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/>
  </sheetViews>
  <sheetFormatPr defaultColWidth="8.81640625" defaultRowHeight="14.5" x14ac:dyDescent="0.35"/>
  <cols>
    <col min="1" max="1" width="14.7265625" bestFit="1" customWidth="1"/>
    <col min="2" max="2" width="12.81640625" bestFit="1" customWidth="1"/>
    <col min="3" max="3" width="41.453125" customWidth="1"/>
    <col min="4" max="4" width="53.453125" bestFit="1" customWidth="1"/>
    <col min="5" max="5" width="19.453125" bestFit="1" customWidth="1"/>
    <col min="6" max="6" width="15" bestFit="1" customWidth="1"/>
    <col min="7" max="7" width="17" bestFit="1" customWidth="1"/>
    <col min="8" max="8" width="10.453125" bestFit="1" customWidth="1"/>
  </cols>
  <sheetData>
    <row r="1" spans="1:9" x14ac:dyDescent="0.35">
      <c r="A1" s="6" t="s">
        <v>40</v>
      </c>
      <c r="B1" s="6" t="s">
        <v>0</v>
      </c>
      <c r="C1" s="6" t="s">
        <v>22</v>
      </c>
      <c r="D1" s="6" t="s">
        <v>1</v>
      </c>
      <c r="E1" s="6" t="s">
        <v>81</v>
      </c>
      <c r="F1" s="6" t="s">
        <v>25</v>
      </c>
      <c r="G1" s="6" t="s">
        <v>26</v>
      </c>
      <c r="H1" s="6" t="s">
        <v>27</v>
      </c>
    </row>
    <row r="2" spans="1:9" x14ac:dyDescent="0.35">
      <c r="A2" s="12">
        <v>44401.096261574072</v>
      </c>
      <c r="B2" s="14" t="s">
        <v>16</v>
      </c>
      <c r="C2" s="14" t="s">
        <v>18</v>
      </c>
      <c r="D2" s="14" t="s">
        <v>41</v>
      </c>
      <c r="E2" s="15">
        <v>0.10416666666666667</v>
      </c>
      <c r="F2" s="15">
        <f t="shared" ref="F2:F11" si="0">E2*2</f>
        <v>0.20833333333333334</v>
      </c>
      <c r="G2" s="16">
        <v>151</v>
      </c>
      <c r="H2" s="16">
        <f t="shared" ref="H2:H15" si="1">G2*2</f>
        <v>302</v>
      </c>
    </row>
    <row r="3" spans="1:9" x14ac:dyDescent="0.35">
      <c r="A3" s="12">
        <v>44401.236539351848</v>
      </c>
      <c r="B3" s="14" t="s">
        <v>17</v>
      </c>
      <c r="C3" s="14" t="s">
        <v>18</v>
      </c>
      <c r="D3" s="14" t="s">
        <v>44</v>
      </c>
      <c r="E3" s="15">
        <v>0.10416666666666667</v>
      </c>
      <c r="F3" s="15">
        <f t="shared" si="0"/>
        <v>0.20833333333333334</v>
      </c>
      <c r="G3" s="16">
        <v>164</v>
      </c>
      <c r="H3" s="16">
        <f t="shared" si="1"/>
        <v>328</v>
      </c>
    </row>
    <row r="4" spans="1:9" x14ac:dyDescent="0.35">
      <c r="A4" s="12">
        <v>44401.240949074076</v>
      </c>
      <c r="B4" s="14" t="s">
        <v>19</v>
      </c>
      <c r="C4" s="14" t="s">
        <v>18</v>
      </c>
      <c r="D4" s="14" t="s">
        <v>42</v>
      </c>
      <c r="E4" s="15">
        <v>0.10416666666666667</v>
      </c>
      <c r="F4" s="15">
        <f t="shared" si="0"/>
        <v>0.20833333333333334</v>
      </c>
      <c r="G4" s="16">
        <v>162</v>
      </c>
      <c r="H4" s="16">
        <f t="shared" si="1"/>
        <v>324</v>
      </c>
    </row>
    <row r="5" spans="1:9" x14ac:dyDescent="0.35">
      <c r="A5" s="12">
        <v>44401.371319444443</v>
      </c>
      <c r="B5" s="19" t="s">
        <v>47</v>
      </c>
      <c r="C5" s="14" t="s">
        <v>20</v>
      </c>
      <c r="D5" s="14" t="s">
        <v>31</v>
      </c>
      <c r="E5" s="15">
        <v>0.14583333333333334</v>
      </c>
      <c r="F5" s="15">
        <f t="shared" si="0"/>
        <v>0.29166666666666669</v>
      </c>
      <c r="G5" s="16">
        <v>219</v>
      </c>
      <c r="H5" s="16">
        <f t="shared" si="1"/>
        <v>438</v>
      </c>
    </row>
    <row r="6" spans="1:9" x14ac:dyDescent="0.35">
      <c r="A6" s="20">
        <v>44401.500775462962</v>
      </c>
      <c r="B6" s="14" t="s">
        <v>49</v>
      </c>
      <c r="C6" s="19" t="s">
        <v>18</v>
      </c>
      <c r="D6" s="19" t="s">
        <v>33</v>
      </c>
      <c r="E6" s="21">
        <v>8.3333333333333329E-2</v>
      </c>
      <c r="F6" s="15">
        <f t="shared" si="0"/>
        <v>0.16666666666666666</v>
      </c>
      <c r="G6" s="16">
        <v>114</v>
      </c>
      <c r="H6" s="16">
        <f t="shared" si="1"/>
        <v>228</v>
      </c>
    </row>
    <row r="7" spans="1:9" x14ac:dyDescent="0.35">
      <c r="A7" s="20">
        <v>44401.511747685188</v>
      </c>
      <c r="B7" s="19" t="s">
        <v>50</v>
      </c>
      <c r="C7" s="19" t="s">
        <v>45</v>
      </c>
      <c r="D7" s="19" t="s">
        <v>46</v>
      </c>
      <c r="E7" s="21">
        <v>8.3333333333333329E-2</v>
      </c>
      <c r="F7" s="15">
        <f t="shared" si="0"/>
        <v>0.16666666666666666</v>
      </c>
      <c r="G7" s="16">
        <v>114</v>
      </c>
      <c r="H7" s="16">
        <f t="shared" si="1"/>
        <v>228</v>
      </c>
    </row>
    <row r="8" spans="1:9" ht="15" customHeight="1" x14ac:dyDescent="0.35">
      <c r="A8" s="26">
        <v>44401.582719907405</v>
      </c>
      <c r="B8" s="27" t="s">
        <v>51</v>
      </c>
      <c r="C8" s="27" t="s">
        <v>52</v>
      </c>
      <c r="D8" s="27" t="s">
        <v>53</v>
      </c>
      <c r="E8" s="28">
        <v>0.10416666666666667</v>
      </c>
      <c r="F8" s="15">
        <f t="shared" si="0"/>
        <v>0.20833333333333334</v>
      </c>
      <c r="G8" s="16">
        <v>132</v>
      </c>
      <c r="H8" s="16">
        <f t="shared" si="1"/>
        <v>264</v>
      </c>
    </row>
    <row r="9" spans="1:9" x14ac:dyDescent="0.35">
      <c r="A9" s="29">
        <v>44401.611759259256</v>
      </c>
      <c r="B9" s="19" t="s">
        <v>55</v>
      </c>
      <c r="C9" s="23" t="s">
        <v>20</v>
      </c>
      <c r="D9" s="23" t="s">
        <v>54</v>
      </c>
      <c r="E9" s="25">
        <v>6.25E-2</v>
      </c>
      <c r="F9" s="15">
        <f t="shared" si="0"/>
        <v>0.125</v>
      </c>
      <c r="G9" s="16">
        <v>80</v>
      </c>
      <c r="H9" s="16">
        <f t="shared" si="1"/>
        <v>160</v>
      </c>
    </row>
    <row r="10" spans="1:9" x14ac:dyDescent="0.35">
      <c r="A10" s="26">
        <v>44401.681203703702</v>
      </c>
      <c r="B10" s="30" t="s">
        <v>17</v>
      </c>
      <c r="C10" s="30" t="s">
        <v>21</v>
      </c>
      <c r="D10" s="30" t="s">
        <v>33</v>
      </c>
      <c r="E10" s="25">
        <v>0.14583333333333334</v>
      </c>
      <c r="F10" s="15">
        <f t="shared" si="0"/>
        <v>0.29166666666666669</v>
      </c>
      <c r="G10" s="16">
        <v>197</v>
      </c>
      <c r="H10" s="16">
        <f t="shared" si="1"/>
        <v>394</v>
      </c>
    </row>
    <row r="11" spans="1:9" x14ac:dyDescent="0.35">
      <c r="A11" s="26">
        <v>44401.69</v>
      </c>
      <c r="B11" s="30" t="s">
        <v>56</v>
      </c>
      <c r="C11" s="30" t="s">
        <v>21</v>
      </c>
      <c r="D11" s="30" t="s">
        <v>57</v>
      </c>
      <c r="E11" s="25">
        <v>0.14583333333333334</v>
      </c>
      <c r="F11" s="15">
        <f t="shared" si="0"/>
        <v>0.29166666666666669</v>
      </c>
      <c r="G11" s="16">
        <v>208</v>
      </c>
      <c r="H11" s="16">
        <f t="shared" si="1"/>
        <v>416</v>
      </c>
    </row>
    <row r="12" spans="1:9" x14ac:dyDescent="0.35">
      <c r="A12" s="26">
        <v>44401.737928240742</v>
      </c>
      <c r="B12" s="27" t="s">
        <v>58</v>
      </c>
      <c r="C12" s="27" t="s">
        <v>59</v>
      </c>
      <c r="D12" s="27" t="s">
        <v>60</v>
      </c>
      <c r="E12" s="31">
        <v>9.375E-2</v>
      </c>
      <c r="F12" s="31">
        <v>0.1875</v>
      </c>
      <c r="G12" s="32">
        <v>100</v>
      </c>
      <c r="H12" s="32">
        <f t="shared" si="1"/>
        <v>200</v>
      </c>
      <c r="I12" s="17"/>
    </row>
    <row r="13" spans="1:9" x14ac:dyDescent="0.35">
      <c r="A13" s="26">
        <v>44401.771481481483</v>
      </c>
      <c r="B13" s="30" t="s">
        <v>61</v>
      </c>
      <c r="C13" s="30" t="s">
        <v>62</v>
      </c>
      <c r="D13" s="30" t="s">
        <v>63</v>
      </c>
      <c r="E13" s="28">
        <v>0.10416666666666667</v>
      </c>
      <c r="F13" s="25">
        <v>0.20833333333333334</v>
      </c>
      <c r="G13" s="16">
        <v>107</v>
      </c>
      <c r="H13" s="16">
        <f t="shared" si="1"/>
        <v>214</v>
      </c>
    </row>
    <row r="14" spans="1:9" ht="15" customHeight="1" x14ac:dyDescent="0.35">
      <c r="A14" s="29">
        <v>44401.771481481483</v>
      </c>
      <c r="B14" s="33" t="s">
        <v>48</v>
      </c>
      <c r="C14" s="33" t="s">
        <v>65</v>
      </c>
      <c r="D14" s="33" t="s">
        <v>64</v>
      </c>
      <c r="E14" s="15">
        <v>0.20833333333333334</v>
      </c>
      <c r="F14" s="25">
        <v>0.41666666666666669</v>
      </c>
      <c r="G14" s="16">
        <v>297</v>
      </c>
      <c r="H14" s="16">
        <f t="shared" si="1"/>
        <v>594</v>
      </c>
    </row>
    <row r="15" spans="1:9" ht="15" customHeight="1" x14ac:dyDescent="0.35">
      <c r="A15" s="29">
        <v>44401.862430555557</v>
      </c>
      <c r="B15" s="33" t="s">
        <v>66</v>
      </c>
      <c r="C15" s="33" t="s">
        <v>67</v>
      </c>
      <c r="D15" s="33" t="s">
        <v>33</v>
      </c>
      <c r="E15" s="15">
        <v>0.125</v>
      </c>
      <c r="F15" s="25">
        <v>0.25</v>
      </c>
      <c r="G15" s="16">
        <v>175</v>
      </c>
      <c r="H15" s="16">
        <f t="shared" si="1"/>
        <v>350</v>
      </c>
    </row>
    <row r="16" spans="1:9" x14ac:dyDescent="0.35">
      <c r="A16" s="18"/>
      <c r="B16" s="18"/>
      <c r="C16" s="18"/>
      <c r="D16" s="18"/>
      <c r="E16" s="34">
        <v>38.450000000000003</v>
      </c>
      <c r="F16" s="34">
        <v>77.3</v>
      </c>
      <c r="G16" s="34">
        <f>SUM(G2:G15)</f>
        <v>2220</v>
      </c>
      <c r="H16" s="34">
        <f>SUM(H2:H15)</f>
        <v>4440</v>
      </c>
    </row>
    <row r="17" spans="1:8" x14ac:dyDescent="0.35">
      <c r="A17" s="18"/>
      <c r="B17" s="18"/>
      <c r="C17" s="18"/>
      <c r="D17" s="18"/>
      <c r="E17" s="18"/>
      <c r="F17" s="18"/>
      <c r="G17" s="18"/>
      <c r="H17" s="18"/>
    </row>
    <row r="18" spans="1:8" x14ac:dyDescent="0.35">
      <c r="A18" s="18"/>
      <c r="B18" s="18"/>
      <c r="C18" s="18"/>
      <c r="D18" s="18"/>
      <c r="E18" s="18"/>
      <c r="F18" s="18"/>
      <c r="G18" s="18"/>
      <c r="H18" s="18"/>
    </row>
    <row r="19" spans="1:8" x14ac:dyDescent="0.35">
      <c r="A19" s="18"/>
      <c r="B19" s="18"/>
      <c r="C19" s="18"/>
      <c r="D19" s="18"/>
      <c r="E19" s="18"/>
      <c r="F19" s="18"/>
      <c r="G19" s="18"/>
      <c r="H19" s="18"/>
    </row>
    <row r="20" spans="1:8" x14ac:dyDescent="0.35">
      <c r="A20" s="18"/>
      <c r="B20" s="18"/>
      <c r="C20" s="18"/>
      <c r="D20" s="18"/>
      <c r="E20" s="18"/>
      <c r="F20" s="18"/>
      <c r="G20" s="18"/>
      <c r="H20" s="18"/>
    </row>
    <row r="21" spans="1:8" x14ac:dyDescent="0.35">
      <c r="A21" s="18"/>
      <c r="B21" s="18"/>
      <c r="C21" s="18"/>
      <c r="D21" s="18"/>
      <c r="E21" s="18"/>
      <c r="F21" s="18"/>
      <c r="G21" s="18"/>
      <c r="H21" s="18"/>
    </row>
    <row r="22" spans="1:8" x14ac:dyDescent="0.35">
      <c r="A22" s="18"/>
      <c r="B22" s="18"/>
      <c r="C22" s="18"/>
      <c r="D22" s="18"/>
      <c r="E22" s="18"/>
      <c r="F22" s="18"/>
      <c r="G22" s="18"/>
      <c r="H22" s="18"/>
    </row>
    <row r="23" spans="1:8" x14ac:dyDescent="0.35">
      <c r="A23" s="18"/>
      <c r="B23" s="18"/>
      <c r="C23" s="18"/>
      <c r="D23" s="18"/>
      <c r="E23" s="18"/>
      <c r="F23" s="18"/>
      <c r="G23" s="18"/>
      <c r="H23" s="18"/>
    </row>
    <row r="24" spans="1:8" x14ac:dyDescent="0.35">
      <c r="A24" s="18"/>
      <c r="B24" s="18"/>
      <c r="C24" s="18"/>
      <c r="D24" s="18"/>
      <c r="E24" s="18"/>
      <c r="F24" s="18"/>
      <c r="G24" s="18"/>
      <c r="H24" s="18"/>
    </row>
    <row r="25" spans="1:8" x14ac:dyDescent="0.35">
      <c r="A25" s="18"/>
      <c r="B25" s="18"/>
      <c r="C25" s="18"/>
      <c r="D25" s="18"/>
      <c r="E25" s="18"/>
      <c r="F25" s="18"/>
      <c r="G25" s="18"/>
      <c r="H25" s="18"/>
    </row>
    <row r="26" spans="1:8" x14ac:dyDescent="0.35">
      <c r="A26" s="18"/>
      <c r="B26" s="18"/>
      <c r="C26" s="18"/>
      <c r="D26" s="18"/>
      <c r="E26" s="18"/>
      <c r="F26" s="18"/>
      <c r="G26" s="18"/>
      <c r="H26" s="18"/>
    </row>
    <row r="27" spans="1:8" x14ac:dyDescent="0.35">
      <c r="A27" s="18"/>
      <c r="B27" s="18"/>
      <c r="C27" s="18"/>
      <c r="D27" s="18"/>
      <c r="E27" s="18"/>
      <c r="F27" s="18"/>
      <c r="G27" s="18"/>
      <c r="H27" s="18"/>
    </row>
    <row r="28" spans="1:8" x14ac:dyDescent="0.35">
      <c r="A28" s="18"/>
      <c r="B28" s="18"/>
      <c r="C28" s="18"/>
      <c r="D28" s="18"/>
      <c r="E28" s="18"/>
      <c r="F28" s="18"/>
      <c r="G28" s="18"/>
      <c r="H28" s="18"/>
    </row>
    <row r="29" spans="1:8" x14ac:dyDescent="0.35">
      <c r="A29" s="18"/>
      <c r="B29" s="18"/>
      <c r="C29" s="18"/>
      <c r="D29" s="18"/>
      <c r="E29" s="18"/>
      <c r="F29" s="18"/>
      <c r="G29" s="18"/>
      <c r="H29" s="18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workbookViewId="0">
      <selection activeCell="C19" sqref="C19"/>
    </sheetView>
  </sheetViews>
  <sheetFormatPr defaultColWidth="8.81640625" defaultRowHeight="14.5" x14ac:dyDescent="0.35"/>
  <cols>
    <col min="1" max="1" width="14.7265625" bestFit="1" customWidth="1"/>
    <col min="2" max="2" width="12.81640625" bestFit="1" customWidth="1"/>
    <col min="3" max="3" width="32.453125" customWidth="1"/>
    <col min="4" max="4" width="35.7265625" bestFit="1" customWidth="1"/>
    <col min="5" max="5" width="19.453125" bestFit="1" customWidth="1"/>
    <col min="6" max="6" width="15.1796875" bestFit="1" customWidth="1"/>
    <col min="7" max="7" width="17.1796875" bestFit="1" customWidth="1"/>
    <col min="8" max="8" width="10.453125" bestFit="1" customWidth="1"/>
  </cols>
  <sheetData>
    <row r="1" spans="1:9" x14ac:dyDescent="0.35">
      <c r="A1" s="35" t="s">
        <v>40</v>
      </c>
      <c r="B1" s="35" t="s">
        <v>0</v>
      </c>
      <c r="C1" s="35" t="s">
        <v>22</v>
      </c>
      <c r="D1" s="35" t="s">
        <v>1</v>
      </c>
      <c r="E1" s="35" t="s">
        <v>81</v>
      </c>
      <c r="F1" s="6" t="s">
        <v>25</v>
      </c>
      <c r="G1" s="6" t="s">
        <v>26</v>
      </c>
      <c r="H1" s="6" t="s">
        <v>27</v>
      </c>
    </row>
    <row r="2" spans="1:9" ht="15" customHeight="1" x14ac:dyDescent="0.35">
      <c r="A2" s="68">
        <v>44402.154583333337</v>
      </c>
      <c r="B2" s="69" t="s">
        <v>69</v>
      </c>
      <c r="C2" s="69" t="s">
        <v>18</v>
      </c>
      <c r="D2" s="69" t="s">
        <v>71</v>
      </c>
      <c r="E2" s="70"/>
      <c r="F2" s="71"/>
      <c r="G2" s="71"/>
      <c r="H2" s="71"/>
    </row>
    <row r="3" spans="1:9" ht="15" customHeight="1" x14ac:dyDescent="0.35">
      <c r="A3" s="47">
        <v>44402.243055555555</v>
      </c>
      <c r="B3" s="37" t="s">
        <v>68</v>
      </c>
      <c r="C3" s="37" t="s">
        <v>18</v>
      </c>
      <c r="D3" s="37" t="s">
        <v>70</v>
      </c>
      <c r="E3" s="39">
        <v>4.1666666666666664E-2</v>
      </c>
      <c r="F3" s="40">
        <v>4.1666666666666664E-2</v>
      </c>
      <c r="G3" s="41">
        <v>3</v>
      </c>
      <c r="H3" s="41">
        <v>3</v>
      </c>
    </row>
    <row r="4" spans="1:9" x14ac:dyDescent="0.35">
      <c r="A4" s="43">
        <v>44402.379155092596</v>
      </c>
      <c r="B4" s="36" t="s">
        <v>74</v>
      </c>
      <c r="C4" s="36" t="s">
        <v>73</v>
      </c>
      <c r="D4" s="36" t="s">
        <v>21</v>
      </c>
      <c r="E4" s="44">
        <v>6.25E-2</v>
      </c>
      <c r="F4" s="42">
        <f>E4*2</f>
        <v>0.125</v>
      </c>
      <c r="G4" s="41">
        <v>75</v>
      </c>
      <c r="H4" s="41">
        <f>G4*2</f>
        <v>150</v>
      </c>
    </row>
    <row r="5" spans="1:9" x14ac:dyDescent="0.35">
      <c r="A5" s="43">
        <v>44402.524722222224</v>
      </c>
      <c r="B5" s="36" t="s">
        <v>75</v>
      </c>
      <c r="C5" s="36" t="s">
        <v>20</v>
      </c>
      <c r="D5" s="36" t="s">
        <v>76</v>
      </c>
      <c r="E5" s="44">
        <v>5.2083333333333336E-2</v>
      </c>
      <c r="F5" s="42">
        <v>0.10416666666666667</v>
      </c>
      <c r="G5" s="41">
        <v>76.5</v>
      </c>
      <c r="H5" s="41">
        <f>G5*2</f>
        <v>153</v>
      </c>
    </row>
    <row r="6" spans="1:9" x14ac:dyDescent="0.35">
      <c r="A6" s="43">
        <v>44402.552245370367</v>
      </c>
      <c r="B6" s="36" t="s">
        <v>77</v>
      </c>
      <c r="C6" s="36" t="s">
        <v>18</v>
      </c>
      <c r="D6" s="36" t="s">
        <v>33</v>
      </c>
      <c r="E6" s="44">
        <v>8.3333333333333329E-2</v>
      </c>
      <c r="F6" s="42">
        <f>E6*2</f>
        <v>0.16666666666666666</v>
      </c>
      <c r="G6" s="41">
        <v>116</v>
      </c>
      <c r="H6" s="41">
        <f t="shared" ref="H6" si="0">G6*2</f>
        <v>232</v>
      </c>
    </row>
    <row r="7" spans="1:9" x14ac:dyDescent="0.35">
      <c r="A7" s="48">
        <v>44402.582986111112</v>
      </c>
      <c r="B7" s="38" t="s">
        <v>79</v>
      </c>
      <c r="C7" s="38" t="s">
        <v>18</v>
      </c>
      <c r="D7" s="38" t="s">
        <v>28</v>
      </c>
      <c r="E7" s="42">
        <v>0.125</v>
      </c>
      <c r="F7" s="42">
        <v>0.25</v>
      </c>
      <c r="G7" s="41">
        <v>170</v>
      </c>
      <c r="H7" s="41">
        <v>340</v>
      </c>
    </row>
    <row r="8" spans="1:9" x14ac:dyDescent="0.35">
      <c r="A8" s="43">
        <v>44402.666666666664</v>
      </c>
      <c r="B8" s="36" t="s">
        <v>83</v>
      </c>
      <c r="C8" s="36" t="s">
        <v>80</v>
      </c>
      <c r="D8" s="36" t="s">
        <v>82</v>
      </c>
      <c r="E8" s="44">
        <v>7.2916666666666671E-2</v>
      </c>
      <c r="F8" s="42">
        <v>0.14583333333333334</v>
      </c>
      <c r="G8" s="41">
        <v>98.5</v>
      </c>
      <c r="H8" s="41">
        <f>G8*2</f>
        <v>197</v>
      </c>
    </row>
    <row r="9" spans="1:9" x14ac:dyDescent="0.35">
      <c r="A9" s="48">
        <v>44402.727384259262</v>
      </c>
      <c r="B9" s="38" t="s">
        <v>85</v>
      </c>
      <c r="C9" s="38" t="s">
        <v>73</v>
      </c>
      <c r="D9" s="38" t="s">
        <v>84</v>
      </c>
      <c r="E9" s="42">
        <v>3.125E-2</v>
      </c>
      <c r="F9" s="42">
        <v>6.25E-2</v>
      </c>
      <c r="G9" s="41">
        <v>45</v>
      </c>
      <c r="H9" s="41">
        <f>G9*2</f>
        <v>90</v>
      </c>
      <c r="I9" s="45"/>
    </row>
    <row r="10" spans="1:9" x14ac:dyDescent="0.35">
      <c r="A10" s="49">
        <v>44402.77003472222</v>
      </c>
      <c r="B10" s="30" t="s">
        <v>87</v>
      </c>
      <c r="C10" s="30" t="s">
        <v>18</v>
      </c>
      <c r="D10" s="30" t="s">
        <v>86</v>
      </c>
      <c r="E10" s="28">
        <v>8.3333333333333329E-2</v>
      </c>
      <c r="F10" s="50">
        <v>0.16666666666666666</v>
      </c>
      <c r="G10" s="51">
        <v>118</v>
      </c>
      <c r="H10" s="51">
        <f>G10*2</f>
        <v>236</v>
      </c>
      <c r="I10" s="45"/>
    </row>
    <row r="11" spans="1:9" x14ac:dyDescent="0.35">
      <c r="A11" s="49">
        <v>44402.794247685182</v>
      </c>
      <c r="B11" s="30" t="s">
        <v>88</v>
      </c>
      <c r="C11" s="30" t="s">
        <v>18</v>
      </c>
      <c r="D11" s="30" t="s">
        <v>86</v>
      </c>
      <c r="E11" s="52">
        <v>8.3333333333333329E-2</v>
      </c>
      <c r="F11" s="31">
        <v>0.16666666666666666</v>
      </c>
      <c r="G11" s="32">
        <v>118</v>
      </c>
      <c r="H11" s="32">
        <v>236</v>
      </c>
      <c r="I11" s="45"/>
    </row>
    <row r="12" spans="1:9" x14ac:dyDescent="0.35">
      <c r="A12" s="49">
        <v>44402.821064814816</v>
      </c>
      <c r="B12" s="30" t="s">
        <v>89</v>
      </c>
      <c r="C12" s="30" t="s">
        <v>73</v>
      </c>
      <c r="D12" s="30" t="s">
        <v>33</v>
      </c>
      <c r="E12" s="52">
        <v>0.11458333333333333</v>
      </c>
      <c r="F12" s="31">
        <v>0.22916666666666666</v>
      </c>
      <c r="G12" s="32">
        <v>150</v>
      </c>
      <c r="H12" s="32">
        <f>G12*2</f>
        <v>300</v>
      </c>
      <c r="I12" s="45"/>
    </row>
    <row r="13" spans="1:9" x14ac:dyDescent="0.35">
      <c r="A13" s="49">
        <v>44402.822199074071</v>
      </c>
      <c r="B13" s="30" t="s">
        <v>90</v>
      </c>
      <c r="C13" s="30" t="s">
        <v>80</v>
      </c>
      <c r="D13" s="30" t="s">
        <v>92</v>
      </c>
      <c r="E13" s="52">
        <v>7.2916666666666671E-2</v>
      </c>
      <c r="F13" s="31">
        <v>0.14583333333333334</v>
      </c>
      <c r="G13" s="32">
        <v>86</v>
      </c>
      <c r="H13" s="32">
        <f t="shared" ref="H13:H15" si="1">G13*2</f>
        <v>172</v>
      </c>
      <c r="I13" s="45"/>
    </row>
    <row r="14" spans="1:9" x14ac:dyDescent="0.35">
      <c r="A14" s="49">
        <v>44402.824155092596</v>
      </c>
      <c r="B14" s="30" t="s">
        <v>91</v>
      </c>
      <c r="C14" s="30" t="s">
        <v>18</v>
      </c>
      <c r="D14" s="30" t="s">
        <v>93</v>
      </c>
      <c r="E14" s="52">
        <v>0.10416666666666667</v>
      </c>
      <c r="F14" s="31">
        <v>0.20833333333333334</v>
      </c>
      <c r="G14" s="32">
        <v>158</v>
      </c>
      <c r="H14" s="32">
        <f t="shared" si="1"/>
        <v>316</v>
      </c>
    </row>
    <row r="15" spans="1:9" x14ac:dyDescent="0.35">
      <c r="A15" s="49">
        <v>44402.985833333332</v>
      </c>
      <c r="B15" s="30" t="s">
        <v>78</v>
      </c>
      <c r="C15" s="30" t="s">
        <v>18</v>
      </c>
      <c r="D15" s="30" t="s">
        <v>94</v>
      </c>
      <c r="E15" s="52">
        <v>7.6388888888888895E-2</v>
      </c>
      <c r="F15" s="31">
        <v>0.1111111111111111</v>
      </c>
      <c r="G15" s="32">
        <v>96</v>
      </c>
      <c r="H15" s="32">
        <f t="shared" si="1"/>
        <v>192</v>
      </c>
    </row>
    <row r="16" spans="1:9" x14ac:dyDescent="0.35">
      <c r="A16" s="17"/>
      <c r="B16" s="17"/>
      <c r="C16" s="17"/>
      <c r="D16" s="17"/>
      <c r="E16" s="53">
        <v>23.25</v>
      </c>
      <c r="F16" s="53">
        <v>46.5</v>
      </c>
      <c r="G16" s="54">
        <f>SUM(G2:G15)</f>
        <v>1310</v>
      </c>
      <c r="H16" s="54">
        <f>SUM(H2:H15)</f>
        <v>2617</v>
      </c>
    </row>
    <row r="17" spans="1:8" x14ac:dyDescent="0.35">
      <c r="A17" s="17"/>
      <c r="B17" s="17"/>
      <c r="C17" s="17"/>
      <c r="D17" s="17"/>
      <c r="E17" s="17"/>
      <c r="F17" s="17"/>
      <c r="G17" s="17"/>
      <c r="H17" s="17"/>
    </row>
    <row r="18" spans="1:8" x14ac:dyDescent="0.35">
      <c r="A18" s="17"/>
      <c r="B18" s="17"/>
      <c r="C18" s="17"/>
      <c r="D18" s="17"/>
      <c r="E18" s="17"/>
      <c r="F18" s="17"/>
      <c r="G18" s="17"/>
      <c r="H18" s="17"/>
    </row>
    <row r="19" spans="1:8" x14ac:dyDescent="0.35">
      <c r="A19" s="17"/>
      <c r="B19" s="17"/>
      <c r="C19" s="17"/>
      <c r="D19" s="17"/>
      <c r="E19" s="17"/>
      <c r="F19" s="17"/>
      <c r="G19" s="17"/>
      <c r="H19" s="17"/>
    </row>
    <row r="20" spans="1:8" x14ac:dyDescent="0.35">
      <c r="A20" s="17"/>
      <c r="B20" s="17"/>
      <c r="C20" s="17"/>
      <c r="D20" s="17"/>
      <c r="E20" s="17"/>
      <c r="F20" s="17"/>
      <c r="G20" s="17"/>
      <c r="H20" s="17"/>
    </row>
    <row r="21" spans="1:8" x14ac:dyDescent="0.35">
      <c r="A21" s="17"/>
      <c r="B21" s="17"/>
      <c r="C21" s="17"/>
      <c r="D21" s="17"/>
      <c r="E21" s="17"/>
      <c r="F21" s="17"/>
      <c r="G21" s="17"/>
      <c r="H21" s="17"/>
    </row>
    <row r="22" spans="1:8" x14ac:dyDescent="0.35">
      <c r="A22" s="17"/>
      <c r="B22" s="17"/>
      <c r="C22" s="17"/>
      <c r="D22" s="17"/>
      <c r="E22" s="17"/>
      <c r="F22" s="17"/>
      <c r="G22" s="17"/>
      <c r="H22" s="17"/>
    </row>
    <row r="23" spans="1:8" x14ac:dyDescent="0.35">
      <c r="A23" s="17"/>
      <c r="B23" s="17"/>
      <c r="C23" s="17"/>
      <c r="D23" s="17"/>
      <c r="E23" s="17"/>
      <c r="F23" s="17"/>
      <c r="G23" s="17"/>
      <c r="H23" s="17"/>
    </row>
    <row r="24" spans="1:8" x14ac:dyDescent="0.35">
      <c r="A24" s="17"/>
      <c r="B24" s="17"/>
      <c r="C24" s="17"/>
      <c r="D24" s="17"/>
      <c r="E24" s="17"/>
      <c r="F24" s="17"/>
      <c r="G24" s="17"/>
      <c r="H24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zoomScaleNormal="100" workbookViewId="0">
      <selection activeCell="E19" sqref="E19"/>
    </sheetView>
  </sheetViews>
  <sheetFormatPr defaultColWidth="8.81640625" defaultRowHeight="14.5" x14ac:dyDescent="0.35"/>
  <cols>
    <col min="1" max="1" width="15.453125" bestFit="1" customWidth="1"/>
    <col min="2" max="2" width="12.81640625" bestFit="1" customWidth="1"/>
    <col min="3" max="3" width="18.1796875" bestFit="1" customWidth="1"/>
    <col min="4" max="4" width="45.453125" bestFit="1" customWidth="1"/>
    <col min="5" max="5" width="19.453125" bestFit="1" customWidth="1"/>
    <col min="6" max="6" width="14.81640625" bestFit="1" customWidth="1"/>
    <col min="7" max="7" width="16.81640625" bestFit="1" customWidth="1"/>
    <col min="8" max="8" width="10.26953125" bestFit="1" customWidth="1"/>
  </cols>
  <sheetData>
    <row r="1" spans="1:8" x14ac:dyDescent="0.35">
      <c r="A1" s="35" t="s">
        <v>40</v>
      </c>
      <c r="B1" s="35" t="s">
        <v>0</v>
      </c>
      <c r="C1" s="35" t="s">
        <v>22</v>
      </c>
      <c r="D1" s="35" t="s">
        <v>1</v>
      </c>
      <c r="E1" s="35" t="s">
        <v>81</v>
      </c>
      <c r="F1" s="35" t="s">
        <v>25</v>
      </c>
      <c r="G1" s="35" t="s">
        <v>26</v>
      </c>
      <c r="H1" s="35" t="s">
        <v>27</v>
      </c>
    </row>
    <row r="2" spans="1:8" x14ac:dyDescent="0.35">
      <c r="A2" s="55">
        <v>44403.068981481483</v>
      </c>
      <c r="B2" s="3" t="s">
        <v>95</v>
      </c>
      <c r="C2" s="3" t="s">
        <v>21</v>
      </c>
      <c r="D2" s="3" t="s">
        <v>106</v>
      </c>
      <c r="E2" s="4">
        <v>0.13541666666666666</v>
      </c>
      <c r="F2" s="4">
        <v>0.27083333333333331</v>
      </c>
      <c r="G2" s="3">
        <v>170</v>
      </c>
      <c r="H2" s="3">
        <f>G2*2</f>
        <v>340</v>
      </c>
    </row>
    <row r="3" spans="1:8" x14ac:dyDescent="0.35">
      <c r="A3" s="55">
        <v>44403.119571759256</v>
      </c>
      <c r="B3" s="3" t="s">
        <v>96</v>
      </c>
      <c r="C3" s="3" t="s">
        <v>21</v>
      </c>
      <c r="D3" s="3" t="s">
        <v>45</v>
      </c>
      <c r="E3" s="4">
        <v>8.3333333333333329E-2</v>
      </c>
      <c r="F3" s="4">
        <v>0.16666666666666666</v>
      </c>
      <c r="G3" s="3">
        <v>117</v>
      </c>
      <c r="H3" s="3">
        <f t="shared" ref="H3:H14" si="0">G3*2</f>
        <v>234</v>
      </c>
    </row>
    <row r="4" spans="1:8" x14ac:dyDescent="0.35">
      <c r="A4" s="55">
        <v>44403.208495370367</v>
      </c>
      <c r="B4" s="3" t="s">
        <v>97</v>
      </c>
      <c r="C4" s="3" t="s">
        <v>67</v>
      </c>
      <c r="D4" s="3" t="s">
        <v>45</v>
      </c>
      <c r="E4" s="4">
        <v>5.5555555555555552E-2</v>
      </c>
      <c r="F4" s="4">
        <v>0.1111111111111111</v>
      </c>
      <c r="G4" s="3">
        <v>80</v>
      </c>
      <c r="H4" s="3">
        <f t="shared" si="0"/>
        <v>160</v>
      </c>
    </row>
    <row r="5" spans="1:8" x14ac:dyDescent="0.35">
      <c r="A5" s="55">
        <v>44403.241018518522</v>
      </c>
      <c r="B5" s="3" t="s">
        <v>98</v>
      </c>
      <c r="C5" s="3" t="s">
        <v>99</v>
      </c>
      <c r="D5" s="3" t="s">
        <v>21</v>
      </c>
      <c r="E5" s="4">
        <v>4.8611111111111112E-2</v>
      </c>
      <c r="F5" s="4">
        <v>9.7222222222222224E-2</v>
      </c>
      <c r="G5" s="3">
        <v>53</v>
      </c>
      <c r="H5" s="3">
        <f t="shared" si="0"/>
        <v>106</v>
      </c>
    </row>
    <row r="6" spans="1:8" x14ac:dyDescent="0.35">
      <c r="A6" s="55">
        <v>44403.380902777775</v>
      </c>
      <c r="B6" s="3" t="s">
        <v>100</v>
      </c>
      <c r="C6" s="3" t="s">
        <v>80</v>
      </c>
      <c r="D6" s="3" t="s">
        <v>21</v>
      </c>
      <c r="E6" s="4">
        <v>4.5138888888888888E-2</v>
      </c>
      <c r="F6" s="4">
        <v>9.0277777777777776E-2</v>
      </c>
      <c r="G6" s="3">
        <v>52</v>
      </c>
      <c r="H6" s="3">
        <f t="shared" si="0"/>
        <v>104</v>
      </c>
    </row>
    <row r="7" spans="1:8" x14ac:dyDescent="0.35">
      <c r="A7" s="55">
        <v>44403.579872685186</v>
      </c>
      <c r="B7" s="11" t="s">
        <v>101</v>
      </c>
      <c r="C7" s="3" t="s">
        <v>20</v>
      </c>
      <c r="D7" s="11" t="s">
        <v>102</v>
      </c>
      <c r="E7" s="4">
        <v>5.2083333333333336E-2</v>
      </c>
      <c r="F7" s="4">
        <v>0.10416666666666667</v>
      </c>
      <c r="G7" s="3">
        <v>72</v>
      </c>
      <c r="H7" s="3">
        <f t="shared" si="0"/>
        <v>144</v>
      </c>
    </row>
    <row r="8" spans="1:8" x14ac:dyDescent="0.35">
      <c r="A8" s="49">
        <v>44403.64576388889</v>
      </c>
      <c r="B8" s="30" t="s">
        <v>103</v>
      </c>
      <c r="C8" s="30" t="s">
        <v>20</v>
      </c>
      <c r="D8" s="30" t="s">
        <v>104</v>
      </c>
      <c r="E8" s="25">
        <v>2.0833333333333332E-2</v>
      </c>
      <c r="F8" s="25">
        <v>4.1666666666666664E-2</v>
      </c>
      <c r="G8" s="23">
        <v>12</v>
      </c>
      <c r="H8" s="23">
        <f t="shared" si="0"/>
        <v>24</v>
      </c>
    </row>
    <row r="9" spans="1:8" x14ac:dyDescent="0.35">
      <c r="A9" s="2">
        <v>44403.682835648149</v>
      </c>
      <c r="B9" s="3" t="s">
        <v>108</v>
      </c>
      <c r="C9" s="3" t="s">
        <v>18</v>
      </c>
      <c r="D9" s="11" t="s">
        <v>20</v>
      </c>
      <c r="E9" s="4">
        <v>4.8611111111111112E-2</v>
      </c>
      <c r="F9" s="4">
        <v>9.7222222222222224E-2</v>
      </c>
      <c r="G9" s="3">
        <v>58</v>
      </c>
      <c r="H9" s="3">
        <f t="shared" si="0"/>
        <v>116</v>
      </c>
    </row>
    <row r="10" spans="1:8" x14ac:dyDescent="0.35">
      <c r="A10" s="2">
        <v>44403.701458333337</v>
      </c>
      <c r="B10" s="3" t="s">
        <v>105</v>
      </c>
      <c r="C10" s="3" t="s">
        <v>20</v>
      </c>
      <c r="D10" s="11" t="s">
        <v>107</v>
      </c>
      <c r="E10" s="4">
        <v>0.21527777777777779</v>
      </c>
      <c r="F10" s="4">
        <v>0.43055555555555558</v>
      </c>
      <c r="G10" s="3">
        <v>300</v>
      </c>
      <c r="H10" s="3">
        <f t="shared" si="0"/>
        <v>600</v>
      </c>
    </row>
    <row r="11" spans="1:8" x14ac:dyDescent="0.35">
      <c r="A11" s="2">
        <v>44403.8046875</v>
      </c>
      <c r="B11" s="3" t="s">
        <v>109</v>
      </c>
      <c r="C11" s="3" t="s">
        <v>39</v>
      </c>
      <c r="D11" s="3" t="s">
        <v>110</v>
      </c>
      <c r="E11" s="4">
        <v>0.1111111111111111</v>
      </c>
      <c r="F11" s="4">
        <v>0.22222222222222221</v>
      </c>
      <c r="G11" s="11">
        <v>160</v>
      </c>
      <c r="H11" s="11">
        <f t="shared" si="0"/>
        <v>320</v>
      </c>
    </row>
    <row r="12" spans="1:8" x14ac:dyDescent="0.35">
      <c r="A12" s="2">
        <v>44403.846168981479</v>
      </c>
      <c r="B12" s="3" t="s">
        <v>112</v>
      </c>
      <c r="C12" s="3" t="s">
        <v>111</v>
      </c>
      <c r="D12" s="3" t="s">
        <v>93</v>
      </c>
      <c r="E12" s="4">
        <v>0.13541666666666666</v>
      </c>
      <c r="F12" s="4">
        <v>0.27083333333333331</v>
      </c>
      <c r="G12" s="11">
        <v>185</v>
      </c>
      <c r="H12" s="11">
        <f t="shared" si="0"/>
        <v>370</v>
      </c>
    </row>
    <row r="13" spans="1:8" x14ac:dyDescent="0.35">
      <c r="A13" s="2">
        <v>44403.898645833331</v>
      </c>
      <c r="B13" s="3" t="s">
        <v>113</v>
      </c>
      <c r="C13" s="3" t="s">
        <v>80</v>
      </c>
      <c r="D13" s="3" t="s">
        <v>67</v>
      </c>
      <c r="E13" s="4">
        <v>3.125E-2</v>
      </c>
      <c r="F13" s="4">
        <v>6.25E-2</v>
      </c>
      <c r="G13" s="11">
        <v>30</v>
      </c>
      <c r="H13" s="11">
        <f t="shared" si="0"/>
        <v>60</v>
      </c>
    </row>
    <row r="14" spans="1:8" x14ac:dyDescent="0.35">
      <c r="A14" s="2">
        <v>44403.920231481483</v>
      </c>
      <c r="B14" s="3" t="s">
        <v>114</v>
      </c>
      <c r="C14" s="3" t="s">
        <v>116</v>
      </c>
      <c r="D14" s="3" t="s">
        <v>117</v>
      </c>
      <c r="E14" s="4">
        <v>0.14583333333333334</v>
      </c>
      <c r="F14" s="4">
        <v>0.29166666666666669</v>
      </c>
      <c r="G14" s="11">
        <v>225</v>
      </c>
      <c r="H14" s="11">
        <f t="shared" si="0"/>
        <v>450</v>
      </c>
    </row>
    <row r="15" spans="1:8" x14ac:dyDescent="0.35">
      <c r="E15" s="56">
        <v>27.1</v>
      </c>
      <c r="F15" s="56">
        <v>54.2</v>
      </c>
      <c r="G15" s="56">
        <f>SUM(G2:G14)</f>
        <v>1514</v>
      </c>
      <c r="H15" s="56">
        <f>SUM(H2:H14)</f>
        <v>3028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workbookViewId="0">
      <selection activeCell="G25" sqref="G25"/>
    </sheetView>
  </sheetViews>
  <sheetFormatPr defaultColWidth="8.81640625" defaultRowHeight="14.5" x14ac:dyDescent="0.35"/>
  <cols>
    <col min="1" max="1" width="14.7265625" bestFit="1" customWidth="1"/>
    <col min="2" max="2" width="12.81640625" bestFit="1" customWidth="1"/>
    <col min="3" max="3" width="33.453125" bestFit="1" customWidth="1"/>
    <col min="4" max="4" width="59.453125" bestFit="1" customWidth="1"/>
    <col min="5" max="5" width="19.453125" bestFit="1" customWidth="1"/>
    <col min="6" max="6" width="14.81640625" bestFit="1" customWidth="1"/>
    <col min="7" max="7" width="16.81640625" bestFit="1" customWidth="1"/>
    <col min="8" max="8" width="10.26953125" bestFit="1" customWidth="1"/>
  </cols>
  <sheetData>
    <row r="1" spans="1:8" x14ac:dyDescent="0.35">
      <c r="A1" s="35" t="s">
        <v>40</v>
      </c>
      <c r="B1" s="35" t="s">
        <v>0</v>
      </c>
      <c r="C1" s="35" t="s">
        <v>22</v>
      </c>
      <c r="D1" s="35" t="s">
        <v>1</v>
      </c>
      <c r="E1" s="35" t="s">
        <v>81</v>
      </c>
      <c r="F1" s="35" t="s">
        <v>25</v>
      </c>
      <c r="G1" s="35" t="s">
        <v>26</v>
      </c>
      <c r="H1" s="35" t="s">
        <v>27</v>
      </c>
    </row>
    <row r="2" spans="1:8" x14ac:dyDescent="0.35">
      <c r="A2" s="2">
        <v>44404.048576388886</v>
      </c>
      <c r="B2" s="3" t="s">
        <v>118</v>
      </c>
      <c r="C2" s="3" t="s">
        <v>80</v>
      </c>
      <c r="D2" s="3" t="s">
        <v>92</v>
      </c>
      <c r="E2" s="4">
        <v>8.3333333333333329E-2</v>
      </c>
      <c r="F2" s="3"/>
      <c r="G2" s="3">
        <v>86</v>
      </c>
      <c r="H2" s="3">
        <f>G2*2</f>
        <v>172</v>
      </c>
    </row>
    <row r="3" spans="1:8" x14ac:dyDescent="0.35">
      <c r="A3" s="2">
        <v>44404.081261574072</v>
      </c>
      <c r="B3" s="3" t="s">
        <v>119</v>
      </c>
      <c r="C3" s="3" t="s">
        <v>20</v>
      </c>
      <c r="D3" s="3" t="s">
        <v>120</v>
      </c>
      <c r="E3" s="4">
        <v>4.1666666666666664E-2</v>
      </c>
      <c r="F3" s="3"/>
      <c r="G3" s="3">
        <v>54</v>
      </c>
      <c r="H3" s="3">
        <f t="shared" ref="H3:H21" si="0">G3*2</f>
        <v>108</v>
      </c>
    </row>
    <row r="4" spans="1:8" x14ac:dyDescent="0.35">
      <c r="A4" s="2">
        <v>44404.427881944444</v>
      </c>
      <c r="B4" s="3" t="s">
        <v>121</v>
      </c>
      <c r="C4" s="3" t="s">
        <v>67</v>
      </c>
      <c r="D4" s="3" t="s">
        <v>93</v>
      </c>
      <c r="E4" s="4">
        <v>0.14583333333333334</v>
      </c>
      <c r="F4" s="3"/>
      <c r="G4" s="3">
        <v>217</v>
      </c>
      <c r="H4" s="3">
        <f t="shared" si="0"/>
        <v>434</v>
      </c>
    </row>
    <row r="5" spans="1:8" x14ac:dyDescent="0.35">
      <c r="A5" s="2">
        <v>44404.464583333334</v>
      </c>
      <c r="B5" s="3" t="s">
        <v>122</v>
      </c>
      <c r="C5" s="3" t="s">
        <v>67</v>
      </c>
      <c r="D5" s="3" t="s">
        <v>15</v>
      </c>
      <c r="E5" s="4">
        <v>0.14583333333333334</v>
      </c>
      <c r="F5" s="3"/>
      <c r="G5" s="3">
        <v>217</v>
      </c>
      <c r="H5" s="3">
        <f t="shared" si="0"/>
        <v>434</v>
      </c>
    </row>
    <row r="6" spans="1:8" x14ac:dyDescent="0.35">
      <c r="A6" s="2">
        <v>44404.375</v>
      </c>
      <c r="B6" s="3" t="s">
        <v>123</v>
      </c>
      <c r="C6" s="3" t="s">
        <v>67</v>
      </c>
      <c r="D6" s="3" t="s">
        <v>124</v>
      </c>
      <c r="E6" s="4">
        <v>4.1666666666666664E-2</v>
      </c>
      <c r="F6" s="3"/>
      <c r="G6" s="3">
        <v>10</v>
      </c>
      <c r="H6" s="3">
        <f t="shared" si="0"/>
        <v>20</v>
      </c>
    </row>
    <row r="7" spans="1:8" x14ac:dyDescent="0.35">
      <c r="A7" s="2">
        <v>44404.536805555559</v>
      </c>
      <c r="B7" s="3" t="s">
        <v>125</v>
      </c>
      <c r="C7" s="3" t="s">
        <v>126</v>
      </c>
      <c r="D7" s="3" t="s">
        <v>20</v>
      </c>
      <c r="E7" s="4">
        <v>7.2916666666666671E-2</v>
      </c>
      <c r="F7" s="3"/>
      <c r="G7" s="3">
        <v>101</v>
      </c>
      <c r="H7" s="3">
        <f t="shared" si="0"/>
        <v>202</v>
      </c>
    </row>
    <row r="8" spans="1:8" x14ac:dyDescent="0.35">
      <c r="A8" s="2">
        <v>44404.549305555556</v>
      </c>
      <c r="B8" s="3" t="s">
        <v>127</v>
      </c>
      <c r="C8" s="3" t="s">
        <v>20</v>
      </c>
      <c r="D8" s="3" t="s">
        <v>128</v>
      </c>
      <c r="E8" s="4">
        <v>6.25E-2</v>
      </c>
      <c r="F8" s="3"/>
      <c r="G8" s="3">
        <v>60.5</v>
      </c>
      <c r="H8" s="3">
        <f t="shared" si="0"/>
        <v>121</v>
      </c>
    </row>
    <row r="9" spans="1:8" x14ac:dyDescent="0.35">
      <c r="A9" s="2">
        <v>44404.5625</v>
      </c>
      <c r="B9" s="3" t="s">
        <v>129</v>
      </c>
      <c r="C9" s="3" t="s">
        <v>67</v>
      </c>
      <c r="D9" s="3" t="s">
        <v>130</v>
      </c>
      <c r="E9" s="4">
        <v>6.25E-2</v>
      </c>
      <c r="F9" s="3"/>
      <c r="G9" s="3">
        <v>62</v>
      </c>
      <c r="H9" s="3">
        <f t="shared" si="0"/>
        <v>124</v>
      </c>
    </row>
    <row r="10" spans="1:8" x14ac:dyDescent="0.35">
      <c r="A10" s="2">
        <v>44404.543749999997</v>
      </c>
      <c r="B10" s="3" t="s">
        <v>131</v>
      </c>
      <c r="C10" s="3" t="s">
        <v>141</v>
      </c>
      <c r="D10" s="3" t="s">
        <v>132</v>
      </c>
      <c r="E10" s="4">
        <v>6.25E-2</v>
      </c>
      <c r="F10" s="3"/>
      <c r="G10" s="3">
        <v>69</v>
      </c>
      <c r="H10" s="3">
        <f t="shared" si="0"/>
        <v>138</v>
      </c>
    </row>
    <row r="11" spans="1:8" x14ac:dyDescent="0.35">
      <c r="A11" s="2">
        <v>44404.583333333336</v>
      </c>
      <c r="B11" s="3" t="s">
        <v>133</v>
      </c>
      <c r="C11" s="3" t="s">
        <v>20</v>
      </c>
      <c r="D11" s="3" t="s">
        <v>143</v>
      </c>
      <c r="E11" s="4">
        <v>4.1666666666666664E-2</v>
      </c>
      <c r="F11" s="3"/>
      <c r="G11" s="3">
        <v>15</v>
      </c>
      <c r="H11" s="3">
        <f t="shared" si="0"/>
        <v>30</v>
      </c>
    </row>
    <row r="12" spans="1:8" x14ac:dyDescent="0.35">
      <c r="A12" s="2">
        <v>44404.584722222222</v>
      </c>
      <c r="B12" s="3" t="s">
        <v>134</v>
      </c>
      <c r="C12" s="3" t="s">
        <v>20</v>
      </c>
      <c r="D12" s="3" t="s">
        <v>135</v>
      </c>
      <c r="E12" s="4">
        <v>4.1666666666666664E-2</v>
      </c>
      <c r="F12" s="3"/>
      <c r="G12" s="3">
        <v>11</v>
      </c>
      <c r="H12" s="3">
        <f t="shared" si="0"/>
        <v>22</v>
      </c>
    </row>
    <row r="13" spans="1:8" x14ac:dyDescent="0.35">
      <c r="A13" s="2">
        <v>44404.657071759262</v>
      </c>
      <c r="B13" s="3" t="s">
        <v>136</v>
      </c>
      <c r="C13" s="3" t="s">
        <v>140</v>
      </c>
      <c r="D13" s="3" t="s">
        <v>135</v>
      </c>
      <c r="E13" s="4">
        <v>4.1666666666666664E-2</v>
      </c>
      <c r="F13" s="3"/>
      <c r="G13" s="3">
        <v>11</v>
      </c>
      <c r="H13" s="3">
        <f t="shared" si="0"/>
        <v>22</v>
      </c>
    </row>
    <row r="14" spans="1:8" x14ac:dyDescent="0.35">
      <c r="A14" s="2">
        <v>44404.658414351848</v>
      </c>
      <c r="B14" s="3" t="s">
        <v>137</v>
      </c>
      <c r="C14" s="3" t="s">
        <v>20</v>
      </c>
      <c r="D14" s="3" t="s">
        <v>144</v>
      </c>
      <c r="E14" s="4">
        <v>6.25E-2</v>
      </c>
      <c r="F14" s="3"/>
      <c r="G14" s="3">
        <v>37.5</v>
      </c>
      <c r="H14" s="3">
        <f t="shared" si="0"/>
        <v>75</v>
      </c>
    </row>
    <row r="15" spans="1:8" x14ac:dyDescent="0.35">
      <c r="A15" s="2">
        <v>44404.708275462966</v>
      </c>
      <c r="B15" s="3" t="s">
        <v>138</v>
      </c>
      <c r="C15" s="3" t="s">
        <v>140</v>
      </c>
      <c r="D15" s="3" t="s">
        <v>155</v>
      </c>
      <c r="E15" s="4">
        <v>6.9444444444444434E-2</v>
      </c>
      <c r="F15" s="3"/>
      <c r="G15" s="3">
        <v>48</v>
      </c>
      <c r="H15" s="3">
        <f t="shared" si="0"/>
        <v>96</v>
      </c>
    </row>
    <row r="16" spans="1:8" x14ac:dyDescent="0.35">
      <c r="A16" s="2">
        <v>44404.713194444441</v>
      </c>
      <c r="B16" s="3" t="s">
        <v>139</v>
      </c>
      <c r="C16" s="3" t="s">
        <v>67</v>
      </c>
      <c r="D16" s="3" t="s">
        <v>142</v>
      </c>
      <c r="E16" s="4">
        <v>7.2916666666666671E-2</v>
      </c>
      <c r="F16" s="3"/>
      <c r="G16" s="3">
        <v>43.4</v>
      </c>
      <c r="H16" s="3">
        <f t="shared" si="0"/>
        <v>86.8</v>
      </c>
    </row>
    <row r="17" spans="1:8" x14ac:dyDescent="0.35">
      <c r="A17" s="2">
        <v>44404.779062499998</v>
      </c>
      <c r="B17" s="3" t="s">
        <v>145</v>
      </c>
      <c r="C17" s="3" t="s">
        <v>18</v>
      </c>
      <c r="D17" s="3" t="s">
        <v>147</v>
      </c>
      <c r="E17" s="4">
        <v>0.11458333333333333</v>
      </c>
      <c r="F17" s="3"/>
      <c r="G17" s="3">
        <v>150</v>
      </c>
      <c r="H17" s="3">
        <f t="shared" si="0"/>
        <v>300</v>
      </c>
    </row>
    <row r="18" spans="1:8" x14ac:dyDescent="0.35">
      <c r="A18" s="2">
        <v>44404.800081018519</v>
      </c>
      <c r="B18" s="3" t="s">
        <v>146</v>
      </c>
      <c r="C18" s="3" t="s">
        <v>18</v>
      </c>
      <c r="D18" s="3" t="s">
        <v>147</v>
      </c>
      <c r="E18" s="4">
        <v>0.11458333333333333</v>
      </c>
      <c r="F18" s="3"/>
      <c r="G18" s="3">
        <v>150</v>
      </c>
      <c r="H18" s="3">
        <f t="shared" si="0"/>
        <v>300</v>
      </c>
    </row>
    <row r="19" spans="1:8" x14ac:dyDescent="0.35">
      <c r="A19" s="2">
        <v>44404.857349537036</v>
      </c>
      <c r="B19" s="3" t="s">
        <v>148</v>
      </c>
      <c r="C19" s="3" t="s">
        <v>80</v>
      </c>
      <c r="D19" s="3" t="s">
        <v>149</v>
      </c>
      <c r="E19" s="4">
        <v>0.1875</v>
      </c>
      <c r="F19" s="3"/>
      <c r="G19" s="3">
        <v>243</v>
      </c>
      <c r="H19" s="3">
        <f t="shared" si="0"/>
        <v>486</v>
      </c>
    </row>
    <row r="20" spans="1:8" x14ac:dyDescent="0.35">
      <c r="A20" s="2">
        <v>44404.860474537039</v>
      </c>
      <c r="B20" s="3" t="s">
        <v>156</v>
      </c>
      <c r="C20" s="3" t="s">
        <v>150</v>
      </c>
      <c r="D20" s="3" t="s">
        <v>153</v>
      </c>
      <c r="E20" s="4">
        <v>0.11458333333333333</v>
      </c>
      <c r="F20" s="3"/>
      <c r="G20" s="3">
        <v>152</v>
      </c>
      <c r="H20" s="3">
        <f t="shared" si="0"/>
        <v>304</v>
      </c>
    </row>
    <row r="21" spans="1:8" x14ac:dyDescent="0.35">
      <c r="A21" s="2">
        <v>44404.948761574073</v>
      </c>
      <c r="B21" s="3" t="s">
        <v>154</v>
      </c>
      <c r="C21" s="3" t="s">
        <v>150</v>
      </c>
      <c r="D21" s="3" t="s">
        <v>147</v>
      </c>
      <c r="E21" s="4">
        <v>0.14583333333333334</v>
      </c>
      <c r="F21" s="3"/>
      <c r="G21" s="11">
        <v>210</v>
      </c>
      <c r="H21" s="13">
        <f t="shared" si="0"/>
        <v>420</v>
      </c>
    </row>
    <row r="22" spans="1:8" x14ac:dyDescent="0.35">
      <c r="A22" s="1"/>
      <c r="E22" s="57"/>
      <c r="F22" s="57"/>
      <c r="G22" s="57">
        <f>SUM(G2:G21)</f>
        <v>1947.4</v>
      </c>
      <c r="H22" s="46">
        <f>SUM(H2:H21)</f>
        <v>3894.8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"/>
  <sheetViews>
    <sheetView zoomScaleNormal="100" workbookViewId="0">
      <selection activeCell="E16" sqref="E16:H16"/>
    </sheetView>
  </sheetViews>
  <sheetFormatPr defaultColWidth="8.81640625" defaultRowHeight="14.5" x14ac:dyDescent="0.35"/>
  <cols>
    <col min="1" max="1" width="16" bestFit="1" customWidth="1"/>
    <col min="2" max="2" width="12.7265625" bestFit="1" customWidth="1"/>
    <col min="3" max="3" width="18.1796875" bestFit="1" customWidth="1"/>
    <col min="4" max="4" width="41.7265625" bestFit="1" customWidth="1"/>
    <col min="5" max="5" width="19.453125" bestFit="1" customWidth="1"/>
    <col min="6" max="6" width="14.81640625" bestFit="1" customWidth="1"/>
    <col min="7" max="7" width="16.81640625" bestFit="1" customWidth="1"/>
    <col min="8" max="8" width="10.26953125" bestFit="1" customWidth="1"/>
  </cols>
  <sheetData>
    <row r="1" spans="1:8" x14ac:dyDescent="0.35">
      <c r="A1" s="6" t="s">
        <v>40</v>
      </c>
      <c r="B1" s="6" t="s">
        <v>0</v>
      </c>
      <c r="C1" s="6" t="s">
        <v>22</v>
      </c>
      <c r="D1" s="6" t="s">
        <v>1</v>
      </c>
      <c r="E1" s="6" t="s">
        <v>81</v>
      </c>
      <c r="F1" s="6" t="s">
        <v>25</v>
      </c>
      <c r="G1" s="6" t="s">
        <v>26</v>
      </c>
      <c r="H1" s="6" t="s">
        <v>27</v>
      </c>
    </row>
    <row r="2" spans="1:8" x14ac:dyDescent="0.35">
      <c r="A2" s="2">
        <v>44405.118796296294</v>
      </c>
      <c r="B2" s="3" t="s">
        <v>151</v>
      </c>
      <c r="C2" s="3" t="s">
        <v>115</v>
      </c>
      <c r="D2" s="3" t="s">
        <v>169</v>
      </c>
      <c r="E2" s="4">
        <v>0.14583333333333334</v>
      </c>
      <c r="F2" s="4">
        <v>0.29166666666666669</v>
      </c>
      <c r="G2" s="3">
        <v>205</v>
      </c>
      <c r="H2" s="3">
        <f>G2*2</f>
        <v>410</v>
      </c>
    </row>
    <row r="3" spans="1:8" x14ac:dyDescent="0.35">
      <c r="A3" s="2">
        <v>44405.147152777776</v>
      </c>
      <c r="B3" s="3" t="s">
        <v>152</v>
      </c>
      <c r="C3" s="3" t="s">
        <v>115</v>
      </c>
      <c r="D3" s="3" t="s">
        <v>93</v>
      </c>
      <c r="E3" s="4">
        <v>0.14583333333333334</v>
      </c>
      <c r="F3" s="4">
        <v>0.29166666666666669</v>
      </c>
      <c r="G3" s="3">
        <v>206</v>
      </c>
      <c r="H3" s="3">
        <f t="shared" ref="H3:H15" si="0">G3*2</f>
        <v>412</v>
      </c>
    </row>
    <row r="4" spans="1:8" x14ac:dyDescent="0.35">
      <c r="A4" s="2">
        <v>44405.29650462963</v>
      </c>
      <c r="B4" s="3" t="s">
        <v>157</v>
      </c>
      <c r="C4" s="3" t="s">
        <v>21</v>
      </c>
      <c r="D4" s="3" t="s">
        <v>168</v>
      </c>
      <c r="E4" s="4">
        <v>5.2083333333333336E-2</v>
      </c>
      <c r="F4" s="4">
        <v>0.10416666666666667</v>
      </c>
      <c r="G4" s="3">
        <v>55.5</v>
      </c>
      <c r="H4" s="3">
        <f t="shared" si="0"/>
        <v>111</v>
      </c>
    </row>
    <row r="5" spans="1:8" x14ac:dyDescent="0.35">
      <c r="A5" s="2">
        <v>44405.438194444447</v>
      </c>
      <c r="B5" s="3" t="s">
        <v>158</v>
      </c>
      <c r="C5" s="3" t="s">
        <v>21</v>
      </c>
      <c r="D5" s="3" t="s">
        <v>67</v>
      </c>
      <c r="E5" s="4">
        <v>3.125E-2</v>
      </c>
      <c r="F5" s="4">
        <v>6.25E-2</v>
      </c>
      <c r="G5" s="3">
        <v>37</v>
      </c>
      <c r="H5" s="3">
        <f t="shared" si="0"/>
        <v>74</v>
      </c>
    </row>
    <row r="6" spans="1:8" x14ac:dyDescent="0.35">
      <c r="A6" s="2">
        <v>44405.466666666667</v>
      </c>
      <c r="B6" s="3" t="s">
        <v>159</v>
      </c>
      <c r="C6" s="3" t="s">
        <v>21</v>
      </c>
      <c r="D6" s="3" t="s">
        <v>67</v>
      </c>
      <c r="E6" s="4">
        <v>3.125E-2</v>
      </c>
      <c r="F6" s="4">
        <v>6.25E-2</v>
      </c>
      <c r="G6" s="3">
        <v>37</v>
      </c>
      <c r="H6" s="3">
        <f t="shared" si="0"/>
        <v>74</v>
      </c>
    </row>
    <row r="7" spans="1:8" x14ac:dyDescent="0.35">
      <c r="A7" s="2">
        <v>44405.484722222223</v>
      </c>
      <c r="B7" s="3" t="s">
        <v>160</v>
      </c>
      <c r="C7" s="3" t="s">
        <v>21</v>
      </c>
      <c r="D7" s="3" t="s">
        <v>67</v>
      </c>
      <c r="E7" s="4">
        <v>3.125E-2</v>
      </c>
      <c r="F7" s="4">
        <v>6.25E-2</v>
      </c>
      <c r="G7" s="3">
        <v>37</v>
      </c>
      <c r="H7" s="3">
        <f t="shared" si="0"/>
        <v>74</v>
      </c>
    </row>
    <row r="8" spans="1:8" x14ac:dyDescent="0.35">
      <c r="A8" s="2">
        <v>44405.574305555558</v>
      </c>
      <c r="B8" s="3" t="s">
        <v>161</v>
      </c>
      <c r="C8" s="3" t="s">
        <v>67</v>
      </c>
      <c r="D8" s="3" t="s">
        <v>170</v>
      </c>
      <c r="E8" s="4">
        <v>5.5555555555555552E-2</v>
      </c>
      <c r="F8" s="4">
        <v>0.1111111111111111</v>
      </c>
      <c r="G8" s="3">
        <v>65</v>
      </c>
      <c r="H8" s="3">
        <f t="shared" si="0"/>
        <v>130</v>
      </c>
    </row>
    <row r="9" spans="1:8" x14ac:dyDescent="0.35">
      <c r="A9" s="2">
        <v>44405.584027777775</v>
      </c>
      <c r="B9" s="3" t="s">
        <v>162</v>
      </c>
      <c r="C9" s="3" t="s">
        <v>20</v>
      </c>
      <c r="D9" s="3" t="s">
        <v>163</v>
      </c>
      <c r="E9" s="4">
        <v>0.11805555555555557</v>
      </c>
      <c r="F9" s="4">
        <v>0.23611111111111113</v>
      </c>
      <c r="G9" s="3">
        <v>154</v>
      </c>
      <c r="H9" s="3">
        <f t="shared" si="0"/>
        <v>308</v>
      </c>
    </row>
    <row r="10" spans="1:8" x14ac:dyDescent="0.35">
      <c r="A10" s="2">
        <v>44405.61681712963</v>
      </c>
      <c r="B10" s="3" t="s">
        <v>164</v>
      </c>
      <c r="C10" s="3" t="s">
        <v>21</v>
      </c>
      <c r="D10" s="3" t="s">
        <v>168</v>
      </c>
      <c r="E10" s="4">
        <v>5.2083333333333336E-2</v>
      </c>
      <c r="F10" s="4">
        <v>0.10416666666666667</v>
      </c>
      <c r="G10" s="3">
        <v>55.5</v>
      </c>
      <c r="H10" s="3">
        <f t="shared" si="0"/>
        <v>111</v>
      </c>
    </row>
    <row r="11" spans="1:8" x14ac:dyDescent="0.35">
      <c r="A11" s="2">
        <v>44405.703101851854</v>
      </c>
      <c r="B11" s="3" t="s">
        <v>165</v>
      </c>
      <c r="C11" s="3" t="s">
        <v>167</v>
      </c>
      <c r="D11" s="3" t="s">
        <v>67</v>
      </c>
      <c r="E11" s="4">
        <v>4.1666666666666664E-2</v>
      </c>
      <c r="F11" s="4">
        <v>8.3333333333333329E-2</v>
      </c>
      <c r="G11" s="3">
        <v>61.5</v>
      </c>
      <c r="H11" s="3">
        <f t="shared" si="0"/>
        <v>123</v>
      </c>
    </row>
    <row r="12" spans="1:8" x14ac:dyDescent="0.35">
      <c r="A12" s="2">
        <v>44405.705034722225</v>
      </c>
      <c r="B12" s="3" t="s">
        <v>166</v>
      </c>
      <c r="C12" s="3" t="s">
        <v>18</v>
      </c>
      <c r="D12" s="3" t="s">
        <v>20</v>
      </c>
      <c r="E12" s="4">
        <v>4.1666666666666664E-2</v>
      </c>
      <c r="F12" s="4">
        <v>8.3333333333333329E-2</v>
      </c>
      <c r="G12" s="3">
        <v>56.5</v>
      </c>
      <c r="H12" s="3">
        <f t="shared" si="0"/>
        <v>113</v>
      </c>
    </row>
    <row r="13" spans="1:8" x14ac:dyDescent="0.35">
      <c r="A13" s="2">
        <v>44405.791759259257</v>
      </c>
      <c r="B13" s="3" t="s">
        <v>171</v>
      </c>
      <c r="C13" s="3" t="s">
        <v>21</v>
      </c>
      <c r="D13" s="3" t="s">
        <v>175</v>
      </c>
      <c r="E13" s="4">
        <v>3.125E-2</v>
      </c>
      <c r="F13" s="4">
        <v>6.25E-2</v>
      </c>
      <c r="G13" s="3">
        <v>37</v>
      </c>
      <c r="H13" s="3">
        <f t="shared" si="0"/>
        <v>74</v>
      </c>
    </row>
    <row r="14" spans="1:8" x14ac:dyDescent="0.35">
      <c r="A14" s="2">
        <v>44405.79954861111</v>
      </c>
      <c r="B14" s="3" t="s">
        <v>172</v>
      </c>
      <c r="C14" s="3" t="s">
        <v>20</v>
      </c>
      <c r="D14" s="3" t="s">
        <v>93</v>
      </c>
      <c r="E14" s="4">
        <v>0.14583333333333334</v>
      </c>
      <c r="F14" s="4">
        <v>0.29166666666666669</v>
      </c>
      <c r="G14" s="3">
        <v>262</v>
      </c>
      <c r="H14" s="3">
        <f t="shared" si="0"/>
        <v>524</v>
      </c>
    </row>
    <row r="15" spans="1:8" x14ac:dyDescent="0.35">
      <c r="A15" s="2">
        <v>44405.829375000001</v>
      </c>
      <c r="B15" s="3" t="s">
        <v>173</v>
      </c>
      <c r="C15" s="3" t="s">
        <v>39</v>
      </c>
      <c r="D15" s="3" t="s">
        <v>174</v>
      </c>
      <c r="E15" s="4">
        <v>0.1875</v>
      </c>
      <c r="F15" s="4">
        <v>0.375</v>
      </c>
      <c r="G15" s="3">
        <v>284</v>
      </c>
      <c r="H15" s="3">
        <f t="shared" si="0"/>
        <v>568</v>
      </c>
    </row>
    <row r="16" spans="1:8" x14ac:dyDescent="0.35">
      <c r="E16" s="58">
        <v>1.1458333333333333</v>
      </c>
      <c r="F16" s="58">
        <v>2.2916666666666665</v>
      </c>
      <c r="G16" s="57">
        <f>SUM(G2:G15)</f>
        <v>1553</v>
      </c>
      <c r="H16" s="46">
        <f>SUM(H2:H15)</f>
        <v>3106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"/>
  <sheetViews>
    <sheetView workbookViewId="0">
      <selection activeCell="D19" sqref="D19"/>
    </sheetView>
  </sheetViews>
  <sheetFormatPr defaultColWidth="8.81640625" defaultRowHeight="14.5" x14ac:dyDescent="0.35"/>
  <cols>
    <col min="1" max="1" width="16.453125" bestFit="1" customWidth="1"/>
    <col min="2" max="2" width="18" bestFit="1" customWidth="1"/>
    <col min="3" max="3" width="36.1796875" bestFit="1" customWidth="1"/>
    <col min="4" max="4" width="44.1796875" bestFit="1" customWidth="1"/>
    <col min="5" max="5" width="19.453125" bestFit="1" customWidth="1"/>
    <col min="6" max="6" width="14.81640625" bestFit="1" customWidth="1"/>
    <col min="7" max="7" width="16.81640625" bestFit="1" customWidth="1"/>
    <col min="8" max="8" width="10.26953125" bestFit="1" customWidth="1"/>
  </cols>
  <sheetData>
    <row r="1" spans="1:8" x14ac:dyDescent="0.35">
      <c r="A1" s="6" t="s">
        <v>40</v>
      </c>
      <c r="B1" s="6" t="s">
        <v>0</v>
      </c>
      <c r="C1" s="6" t="s">
        <v>22</v>
      </c>
      <c r="D1" s="6" t="s">
        <v>1</v>
      </c>
      <c r="E1" s="6" t="s">
        <v>81</v>
      </c>
      <c r="F1" s="6" t="s">
        <v>25</v>
      </c>
      <c r="G1" s="6" t="s">
        <v>26</v>
      </c>
      <c r="H1" s="6" t="s">
        <v>27</v>
      </c>
    </row>
    <row r="2" spans="1:8" x14ac:dyDescent="0.35">
      <c r="A2" s="2">
        <v>44406.094143518516</v>
      </c>
      <c r="B2" s="3" t="s">
        <v>176</v>
      </c>
      <c r="C2" s="3" t="s">
        <v>80</v>
      </c>
      <c r="D2" s="3" t="s">
        <v>21</v>
      </c>
      <c r="E2" s="4">
        <v>5.5555555555555552E-2</v>
      </c>
      <c r="F2" s="4">
        <v>0.1111111111111111</v>
      </c>
      <c r="G2" s="3">
        <v>53.5</v>
      </c>
      <c r="H2" s="3">
        <f>G2*2</f>
        <v>107</v>
      </c>
    </row>
    <row r="3" spans="1:8" x14ac:dyDescent="0.35">
      <c r="A3" s="2">
        <v>44406.277303240742</v>
      </c>
      <c r="B3" s="3" t="s">
        <v>177</v>
      </c>
      <c r="C3" s="3" t="s">
        <v>167</v>
      </c>
      <c r="D3" s="3" t="s">
        <v>20</v>
      </c>
      <c r="E3" s="4">
        <v>5.2083333333333336E-2</v>
      </c>
      <c r="F3" s="4">
        <v>0.10416666666666667</v>
      </c>
      <c r="G3" s="3">
        <v>68.5</v>
      </c>
      <c r="H3" s="3">
        <f t="shared" ref="H3:H13" si="0">G3*2</f>
        <v>137</v>
      </c>
    </row>
    <row r="4" spans="1:8" x14ac:dyDescent="0.35">
      <c r="A4" s="2">
        <v>44406.283680555556</v>
      </c>
      <c r="B4" s="3" t="s">
        <v>178</v>
      </c>
      <c r="C4" s="3" t="s">
        <v>179</v>
      </c>
      <c r="D4" s="3" t="s">
        <v>67</v>
      </c>
      <c r="E4" s="4">
        <v>6.25E-2</v>
      </c>
      <c r="F4" s="4">
        <v>0.125</v>
      </c>
      <c r="G4" s="3">
        <v>82</v>
      </c>
      <c r="H4" s="3">
        <f t="shared" si="0"/>
        <v>164</v>
      </c>
    </row>
    <row r="5" spans="1:8" x14ac:dyDescent="0.35">
      <c r="A5" s="2">
        <v>44406.285520833335</v>
      </c>
      <c r="B5" s="3" t="s">
        <v>187</v>
      </c>
      <c r="C5" s="3" t="s">
        <v>67</v>
      </c>
      <c r="D5" s="3" t="s">
        <v>183</v>
      </c>
      <c r="E5" s="4">
        <v>9.375E-2</v>
      </c>
      <c r="F5" s="4">
        <v>0.1875</v>
      </c>
      <c r="G5" s="3">
        <v>141</v>
      </c>
      <c r="H5" s="3">
        <f t="shared" si="0"/>
        <v>282</v>
      </c>
    </row>
    <row r="6" spans="1:8" x14ac:dyDescent="0.35">
      <c r="A6" s="2">
        <v>44406.288263888891</v>
      </c>
      <c r="B6" s="3" t="s">
        <v>188</v>
      </c>
      <c r="C6" s="3" t="s">
        <v>67</v>
      </c>
      <c r="D6" s="3" t="s">
        <v>182</v>
      </c>
      <c r="E6" s="4">
        <v>0.14583333333333334</v>
      </c>
      <c r="F6" s="4">
        <v>0.29166666666666669</v>
      </c>
      <c r="G6" s="3">
        <v>227</v>
      </c>
      <c r="H6" s="3">
        <f t="shared" si="0"/>
        <v>454</v>
      </c>
    </row>
    <row r="7" spans="1:8" x14ac:dyDescent="0.35">
      <c r="A7" s="2">
        <v>44406.290671296294</v>
      </c>
      <c r="B7" s="3" t="s">
        <v>189</v>
      </c>
      <c r="C7" s="3" t="s">
        <v>180</v>
      </c>
      <c r="D7" s="3" t="s">
        <v>181</v>
      </c>
      <c r="E7" s="4">
        <v>0.14583333333333334</v>
      </c>
      <c r="F7" s="4">
        <v>0.29166666666666669</v>
      </c>
      <c r="G7" s="3">
        <v>219</v>
      </c>
      <c r="H7" s="3">
        <f t="shared" si="0"/>
        <v>438</v>
      </c>
    </row>
    <row r="8" spans="1:8" x14ac:dyDescent="0.35">
      <c r="A8" s="22">
        <v>44406.40016203704</v>
      </c>
      <c r="B8" s="23" t="s">
        <v>184</v>
      </c>
      <c r="C8" s="23" t="s">
        <v>20</v>
      </c>
      <c r="D8" s="23" t="s">
        <v>185</v>
      </c>
      <c r="E8" s="4">
        <v>4.1666666666666664E-2</v>
      </c>
      <c r="F8" s="4">
        <v>8.3333333333333329E-2</v>
      </c>
      <c r="G8" s="3">
        <v>32</v>
      </c>
      <c r="H8" s="3">
        <f t="shared" si="0"/>
        <v>64</v>
      </c>
    </row>
    <row r="9" spans="1:8" x14ac:dyDescent="0.35">
      <c r="A9" s="22">
        <v>44406.417071759257</v>
      </c>
      <c r="B9" s="23" t="s">
        <v>194</v>
      </c>
      <c r="C9" s="23" t="s">
        <v>67</v>
      </c>
      <c r="D9" s="23" t="s">
        <v>195</v>
      </c>
      <c r="E9" s="4">
        <v>4.8611111111111112E-2</v>
      </c>
      <c r="F9" s="4">
        <v>9.7222222222222224E-2</v>
      </c>
      <c r="G9" s="3">
        <v>60</v>
      </c>
      <c r="H9" s="3">
        <f t="shared" si="0"/>
        <v>120</v>
      </c>
    </row>
    <row r="10" spans="1:8" x14ac:dyDescent="0.35">
      <c r="A10" s="43">
        <v>44406.418657407405</v>
      </c>
      <c r="B10" s="36" t="s">
        <v>196</v>
      </c>
      <c r="C10" s="36" t="s">
        <v>197</v>
      </c>
      <c r="D10" s="36" t="s">
        <v>198</v>
      </c>
      <c r="E10" s="10">
        <v>6.25E-2</v>
      </c>
      <c r="F10" s="4">
        <v>0.125</v>
      </c>
      <c r="G10" s="3">
        <v>80</v>
      </c>
      <c r="H10" s="3">
        <f t="shared" si="0"/>
        <v>160</v>
      </c>
    </row>
    <row r="11" spans="1:8" x14ac:dyDescent="0.35">
      <c r="A11" s="66">
        <v>44406.417361111111</v>
      </c>
      <c r="B11" s="67" t="s">
        <v>190</v>
      </c>
      <c r="C11" s="67" t="s">
        <v>192</v>
      </c>
      <c r="D11" s="67" t="s">
        <v>72</v>
      </c>
      <c r="E11" s="77"/>
      <c r="F11" s="73"/>
      <c r="G11" s="72"/>
      <c r="H11" s="72"/>
    </row>
    <row r="12" spans="1:8" x14ac:dyDescent="0.35">
      <c r="A12" s="66">
        <v>44406.417361111111</v>
      </c>
      <c r="B12" s="67" t="s">
        <v>191</v>
      </c>
      <c r="C12" s="67" t="s">
        <v>192</v>
      </c>
      <c r="D12" s="67" t="s">
        <v>193</v>
      </c>
      <c r="E12" s="77"/>
      <c r="F12" s="73"/>
      <c r="G12" s="72"/>
      <c r="H12" s="72"/>
    </row>
    <row r="13" spans="1:8" x14ac:dyDescent="0.35">
      <c r="A13" s="22">
        <v>44406.51666666667</v>
      </c>
      <c r="B13" s="23" t="s">
        <v>186</v>
      </c>
      <c r="C13" s="23" t="s">
        <v>20</v>
      </c>
      <c r="D13" s="23" t="s">
        <v>76</v>
      </c>
      <c r="E13" s="4">
        <v>5.2083333333333336E-2</v>
      </c>
      <c r="F13" s="4">
        <v>0.10416666666666667</v>
      </c>
      <c r="G13" s="3">
        <v>77</v>
      </c>
      <c r="H13" s="3">
        <f t="shared" si="0"/>
        <v>154</v>
      </c>
    </row>
    <row r="14" spans="1:8" x14ac:dyDescent="0.35">
      <c r="A14" s="2">
        <v>44406.586215277777</v>
      </c>
      <c r="B14" s="3" t="s">
        <v>200</v>
      </c>
      <c r="C14" s="11" t="s">
        <v>76</v>
      </c>
      <c r="D14" s="11" t="s">
        <v>180</v>
      </c>
      <c r="E14" s="4">
        <v>5.2083333333333336E-2</v>
      </c>
      <c r="F14" s="4">
        <v>0.10416666666666667</v>
      </c>
      <c r="G14" s="3">
        <v>77</v>
      </c>
      <c r="H14" s="3">
        <v>154</v>
      </c>
    </row>
    <row r="15" spans="1:8" x14ac:dyDescent="0.35">
      <c r="A15" s="2">
        <v>44406.614583333336</v>
      </c>
      <c r="B15" s="3" t="s">
        <v>200</v>
      </c>
      <c r="C15" s="11" t="s">
        <v>20</v>
      </c>
      <c r="D15" s="11" t="s">
        <v>215</v>
      </c>
      <c r="E15" s="4">
        <v>0.10416666666666667</v>
      </c>
      <c r="F15" s="4">
        <v>0.20833333333333334</v>
      </c>
      <c r="G15" s="3">
        <v>115</v>
      </c>
      <c r="H15" s="3">
        <v>230</v>
      </c>
    </row>
    <row r="16" spans="1:8" x14ac:dyDescent="0.35">
      <c r="A16" s="2">
        <v>44406.681550925925</v>
      </c>
      <c r="B16" s="3" t="s">
        <v>199</v>
      </c>
      <c r="C16" s="3" t="s">
        <v>18</v>
      </c>
      <c r="D16" s="3" t="s">
        <v>33</v>
      </c>
      <c r="E16" s="4">
        <v>8.3333333333333329E-2</v>
      </c>
      <c r="F16" s="4">
        <v>0.16666666666666666</v>
      </c>
      <c r="G16" s="3">
        <v>113</v>
      </c>
      <c r="H16" s="3">
        <v>154</v>
      </c>
    </row>
    <row r="17" spans="1:8" x14ac:dyDescent="0.35">
      <c r="A17" s="2">
        <v>44406.723449074074</v>
      </c>
      <c r="B17" s="3" t="s">
        <v>201</v>
      </c>
      <c r="C17" s="3" t="s">
        <v>18</v>
      </c>
      <c r="D17" s="3" t="s">
        <v>33</v>
      </c>
      <c r="E17" s="4">
        <v>8.3333333333333329E-2</v>
      </c>
      <c r="F17" s="4">
        <v>0.16666666666666666</v>
      </c>
      <c r="G17" s="3">
        <v>113</v>
      </c>
      <c r="H17" s="3">
        <v>154</v>
      </c>
    </row>
    <row r="18" spans="1:8" x14ac:dyDescent="0.35">
      <c r="A18" s="2">
        <v>44406.735254629632</v>
      </c>
      <c r="B18" s="3" t="s">
        <v>204</v>
      </c>
      <c r="C18" s="3" t="s">
        <v>18</v>
      </c>
      <c r="D18" s="3" t="s">
        <v>202</v>
      </c>
      <c r="E18" s="4">
        <v>8.3333333333333329E-2</v>
      </c>
      <c r="F18" s="4">
        <v>0.16666666666666666</v>
      </c>
      <c r="G18" s="11">
        <v>106</v>
      </c>
      <c r="H18" s="11">
        <v>212</v>
      </c>
    </row>
    <row r="19" spans="1:8" x14ac:dyDescent="0.35">
      <c r="A19" s="2">
        <v>44406.844537037039</v>
      </c>
      <c r="B19" s="3" t="s">
        <v>203</v>
      </c>
      <c r="C19" s="3" t="s">
        <v>20</v>
      </c>
      <c r="D19" s="3" t="s">
        <v>93</v>
      </c>
      <c r="E19" s="4">
        <v>0.14583333333333334</v>
      </c>
      <c r="F19" s="4">
        <v>0.29166666666666669</v>
      </c>
      <c r="G19" s="3">
        <v>214</v>
      </c>
      <c r="H19" s="3">
        <f>G19*2</f>
        <v>428</v>
      </c>
    </row>
    <row r="20" spans="1:8" x14ac:dyDescent="0.35">
      <c r="A20" s="2">
        <v>44406.907442129632</v>
      </c>
      <c r="B20" s="3" t="s">
        <v>205</v>
      </c>
      <c r="C20" s="3" t="s">
        <v>211</v>
      </c>
      <c r="D20" s="11" t="s">
        <v>33</v>
      </c>
      <c r="E20" s="4">
        <v>0.11458333333333333</v>
      </c>
      <c r="F20" s="4">
        <v>0.22916666666666666</v>
      </c>
      <c r="G20" s="11">
        <v>150</v>
      </c>
      <c r="H20" s="3">
        <f t="shared" ref="H20:H23" si="1">G20*2</f>
        <v>300</v>
      </c>
    </row>
    <row r="21" spans="1:8" x14ac:dyDescent="0.35">
      <c r="A21" s="2">
        <v>44406.966087962966</v>
      </c>
      <c r="B21" s="3" t="s">
        <v>206</v>
      </c>
      <c r="C21" s="3" t="s">
        <v>20</v>
      </c>
      <c r="D21" s="11" t="s">
        <v>214</v>
      </c>
      <c r="E21" s="4">
        <v>0.125</v>
      </c>
      <c r="F21" s="4">
        <v>0.25</v>
      </c>
      <c r="G21" s="11">
        <v>168</v>
      </c>
      <c r="H21" s="3">
        <f t="shared" si="1"/>
        <v>336</v>
      </c>
    </row>
    <row r="22" spans="1:8" x14ac:dyDescent="0.35">
      <c r="A22" s="2">
        <v>44406.968553240738</v>
      </c>
      <c r="B22" s="3" t="s">
        <v>207</v>
      </c>
      <c r="C22" s="3" t="s">
        <v>212</v>
      </c>
      <c r="D22" s="11" t="s">
        <v>33</v>
      </c>
      <c r="E22" s="4">
        <v>0.11458333333333333</v>
      </c>
      <c r="F22" s="4">
        <v>0.22916666666666666</v>
      </c>
      <c r="G22" s="11">
        <v>150</v>
      </c>
      <c r="H22" s="3">
        <f t="shared" si="1"/>
        <v>300</v>
      </c>
    </row>
    <row r="23" spans="1:8" x14ac:dyDescent="0.35">
      <c r="A23" s="2">
        <v>44406.992627314816</v>
      </c>
      <c r="B23" s="3" t="s">
        <v>208</v>
      </c>
      <c r="C23" s="3" t="s">
        <v>213</v>
      </c>
      <c r="D23" s="11" t="s">
        <v>210</v>
      </c>
      <c r="E23" s="4">
        <v>6.25E-2</v>
      </c>
      <c r="F23" s="4">
        <v>0.125</v>
      </c>
      <c r="G23" s="11">
        <v>130</v>
      </c>
      <c r="H23" s="3">
        <f t="shared" si="1"/>
        <v>260</v>
      </c>
    </row>
    <row r="24" spans="1:8" x14ac:dyDescent="0.35">
      <c r="E24" s="59">
        <v>41.5</v>
      </c>
      <c r="F24" s="59">
        <v>83</v>
      </c>
      <c r="G24" s="57">
        <f>SUM(G2:G23)</f>
        <v>2376</v>
      </c>
      <c r="H24" s="46">
        <f>SUM(H2:H23)</f>
        <v>4608</v>
      </c>
    </row>
    <row r="25" spans="1:8" x14ac:dyDescent="0.35">
      <c r="G25">
        <f>G24/22</f>
        <v>108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3"/>
  <sheetViews>
    <sheetView workbookViewId="0">
      <selection activeCell="E22" sqref="E22:H22"/>
    </sheetView>
  </sheetViews>
  <sheetFormatPr defaultColWidth="8.81640625" defaultRowHeight="14.5" x14ac:dyDescent="0.35"/>
  <cols>
    <col min="1" max="1" width="14.7265625" bestFit="1" customWidth="1"/>
    <col min="2" max="2" width="12.81640625" bestFit="1" customWidth="1"/>
    <col min="3" max="3" width="35.81640625" bestFit="1" customWidth="1"/>
    <col min="4" max="4" width="39.1796875" bestFit="1" customWidth="1"/>
    <col min="5" max="5" width="19.453125" bestFit="1" customWidth="1"/>
    <col min="6" max="6" width="14.81640625" bestFit="1" customWidth="1"/>
    <col min="7" max="7" width="16.81640625" bestFit="1" customWidth="1"/>
    <col min="8" max="8" width="10.26953125" bestFit="1" customWidth="1"/>
  </cols>
  <sheetData>
    <row r="1" spans="1:8" x14ac:dyDescent="0.35">
      <c r="A1" s="6" t="s">
        <v>40</v>
      </c>
      <c r="B1" s="6" t="s">
        <v>0</v>
      </c>
      <c r="C1" s="6" t="s">
        <v>22</v>
      </c>
      <c r="D1" s="6" t="s">
        <v>1</v>
      </c>
      <c r="E1" s="6" t="s">
        <v>81</v>
      </c>
      <c r="F1" s="6" t="s">
        <v>25</v>
      </c>
      <c r="G1" s="6" t="s">
        <v>26</v>
      </c>
      <c r="H1" s="6" t="s">
        <v>27</v>
      </c>
    </row>
    <row r="2" spans="1:8" x14ac:dyDescent="0.35">
      <c r="A2" s="2">
        <v>44407.026388888888</v>
      </c>
      <c r="B2" s="3" t="s">
        <v>216</v>
      </c>
      <c r="C2" s="3" t="s">
        <v>18</v>
      </c>
      <c r="D2" s="3" t="s">
        <v>224</v>
      </c>
      <c r="E2" s="4">
        <v>6.25E-2</v>
      </c>
      <c r="F2" s="4">
        <v>0.125</v>
      </c>
      <c r="G2" s="3">
        <v>60</v>
      </c>
      <c r="H2" s="3">
        <f>G2*2</f>
        <v>120</v>
      </c>
    </row>
    <row r="3" spans="1:8" x14ac:dyDescent="0.35">
      <c r="A3" s="2">
        <v>44407.066516203704</v>
      </c>
      <c r="B3" s="3" t="s">
        <v>217</v>
      </c>
      <c r="C3" s="3" t="s">
        <v>21</v>
      </c>
      <c r="D3" s="3" t="s">
        <v>225</v>
      </c>
      <c r="E3" s="4">
        <v>0.16666666666666666</v>
      </c>
      <c r="F3" s="4">
        <v>0.33333333333333331</v>
      </c>
      <c r="G3" s="3">
        <v>255</v>
      </c>
      <c r="H3" s="3">
        <f t="shared" ref="H3:H21" si="0">G3*2</f>
        <v>510</v>
      </c>
    </row>
    <row r="4" spans="1:8" x14ac:dyDescent="0.35">
      <c r="A4" s="2">
        <v>44407.122604166667</v>
      </c>
      <c r="B4" s="3" t="s">
        <v>218</v>
      </c>
      <c r="C4" s="3" t="s">
        <v>20</v>
      </c>
      <c r="D4" s="3" t="s">
        <v>76</v>
      </c>
      <c r="E4" s="4">
        <v>6.25E-2</v>
      </c>
      <c r="F4" s="4">
        <v>0.125</v>
      </c>
      <c r="G4" s="3">
        <v>77</v>
      </c>
      <c r="H4" s="3">
        <f t="shared" si="0"/>
        <v>154</v>
      </c>
    </row>
    <row r="5" spans="1:8" x14ac:dyDescent="0.35">
      <c r="A5" s="2">
        <v>44407.124444444446</v>
      </c>
      <c r="B5" s="3" t="s">
        <v>219</v>
      </c>
      <c r="C5" s="3" t="s">
        <v>223</v>
      </c>
      <c r="D5" s="3" t="s">
        <v>220</v>
      </c>
      <c r="E5" s="4">
        <v>0.14583333333333334</v>
      </c>
      <c r="F5" s="4">
        <v>0.29166666666666669</v>
      </c>
      <c r="G5" s="3">
        <v>173</v>
      </c>
      <c r="H5" s="3">
        <f t="shared" si="0"/>
        <v>346</v>
      </c>
    </row>
    <row r="6" spans="1:8" x14ac:dyDescent="0.35">
      <c r="A6" s="2">
        <v>44407.209872685184</v>
      </c>
      <c r="B6" s="3" t="s">
        <v>221</v>
      </c>
      <c r="C6" s="3" t="s">
        <v>18</v>
      </c>
      <c r="D6" s="3" t="s">
        <v>220</v>
      </c>
      <c r="E6" s="4">
        <v>8.3333333333333329E-2</v>
      </c>
      <c r="F6" s="4">
        <v>0.16666666666666666</v>
      </c>
      <c r="G6" s="3">
        <v>114</v>
      </c>
      <c r="H6" s="3">
        <f t="shared" si="0"/>
        <v>228</v>
      </c>
    </row>
    <row r="7" spans="1:8" x14ac:dyDescent="0.35">
      <c r="A7" s="2">
        <v>44407.293124999997</v>
      </c>
      <c r="B7" s="3" t="s">
        <v>222</v>
      </c>
      <c r="C7" s="3" t="s">
        <v>67</v>
      </c>
      <c r="D7" s="3" t="s">
        <v>226</v>
      </c>
      <c r="E7" s="4">
        <v>6.25E-2</v>
      </c>
      <c r="F7" s="4">
        <v>0.125</v>
      </c>
      <c r="G7" s="3">
        <v>79</v>
      </c>
      <c r="H7" s="3">
        <f t="shared" si="0"/>
        <v>158</v>
      </c>
    </row>
    <row r="8" spans="1:8" x14ac:dyDescent="0.35">
      <c r="A8" s="2">
        <v>44407.294641203705</v>
      </c>
      <c r="B8" s="3" t="s">
        <v>228</v>
      </c>
      <c r="C8" s="3" t="s">
        <v>67</v>
      </c>
      <c r="D8" s="3" t="s">
        <v>227</v>
      </c>
      <c r="E8" s="4">
        <v>6.25E-2</v>
      </c>
      <c r="F8" s="4">
        <v>0.125</v>
      </c>
      <c r="G8" s="3">
        <v>81</v>
      </c>
      <c r="H8" s="3">
        <f t="shared" si="0"/>
        <v>162</v>
      </c>
    </row>
    <row r="9" spans="1:8" x14ac:dyDescent="0.35">
      <c r="A9" s="2">
        <v>44407.415243055555</v>
      </c>
      <c r="B9" s="3" t="s">
        <v>229</v>
      </c>
      <c r="C9" s="3" t="s">
        <v>67</v>
      </c>
      <c r="D9" s="11" t="s">
        <v>232</v>
      </c>
      <c r="E9" s="61">
        <v>4.1666666666666664E-2</v>
      </c>
      <c r="F9" s="4">
        <v>8.3333333333333329E-2</v>
      </c>
      <c r="G9" s="3">
        <v>41.5</v>
      </c>
      <c r="H9" s="3">
        <f t="shared" si="0"/>
        <v>83</v>
      </c>
    </row>
    <row r="10" spans="1:8" x14ac:dyDescent="0.35">
      <c r="A10" s="2">
        <v>44407.440972222219</v>
      </c>
      <c r="B10" s="3" t="s">
        <v>230</v>
      </c>
      <c r="C10" s="3" t="s">
        <v>20</v>
      </c>
      <c r="D10" s="3" t="s">
        <v>231</v>
      </c>
      <c r="E10" s="4">
        <v>3.125E-2</v>
      </c>
      <c r="F10" s="4">
        <v>6.25E-2</v>
      </c>
      <c r="G10" s="3">
        <v>43</v>
      </c>
      <c r="H10" s="3">
        <f t="shared" si="0"/>
        <v>86</v>
      </c>
    </row>
    <row r="11" spans="1:8" x14ac:dyDescent="0.35">
      <c r="A11" s="2">
        <v>44407.555555555555</v>
      </c>
      <c r="B11" s="3" t="s">
        <v>233</v>
      </c>
      <c r="C11" s="3" t="s">
        <v>99</v>
      </c>
      <c r="D11" s="3" t="s">
        <v>234</v>
      </c>
      <c r="E11" s="4">
        <v>4.8611111111111112E-2</v>
      </c>
      <c r="F11" s="4">
        <v>9.7222222222222224E-2</v>
      </c>
      <c r="G11" s="3">
        <v>48.5</v>
      </c>
      <c r="H11" s="3">
        <f t="shared" si="0"/>
        <v>97</v>
      </c>
    </row>
    <row r="12" spans="1:8" x14ac:dyDescent="0.35">
      <c r="A12" s="2">
        <v>44407.564583333333</v>
      </c>
      <c r="B12" s="3" t="s">
        <v>235</v>
      </c>
      <c r="C12" s="3" t="s">
        <v>20</v>
      </c>
      <c r="D12" s="3" t="s">
        <v>236</v>
      </c>
      <c r="E12" s="4">
        <v>0.10416666666666667</v>
      </c>
      <c r="F12" s="4">
        <v>0.20833333333333334</v>
      </c>
      <c r="G12" s="3">
        <v>102</v>
      </c>
      <c r="H12" s="3">
        <f t="shared" si="0"/>
        <v>204</v>
      </c>
    </row>
    <row r="13" spans="1:8" x14ac:dyDescent="0.35">
      <c r="A13" s="2">
        <v>44407.610439814816</v>
      </c>
      <c r="B13" s="3" t="s">
        <v>237</v>
      </c>
      <c r="C13" s="3" t="s">
        <v>20</v>
      </c>
      <c r="D13" s="3" t="s">
        <v>238</v>
      </c>
      <c r="E13" s="4">
        <v>6.25E-2</v>
      </c>
      <c r="F13" s="4">
        <v>0.125</v>
      </c>
      <c r="G13" s="3">
        <v>80</v>
      </c>
      <c r="H13" s="3">
        <f t="shared" si="0"/>
        <v>160</v>
      </c>
    </row>
    <row r="14" spans="1:8" x14ac:dyDescent="0.35">
      <c r="A14" s="2">
        <v>44407.662581018521</v>
      </c>
      <c r="B14" s="3" t="s">
        <v>239</v>
      </c>
      <c r="C14" s="3" t="s">
        <v>67</v>
      </c>
      <c r="D14" s="3" t="s">
        <v>241</v>
      </c>
      <c r="E14" s="61">
        <v>3.125E-2</v>
      </c>
      <c r="F14" s="4">
        <v>6.25E-2</v>
      </c>
      <c r="G14" s="3">
        <v>42</v>
      </c>
      <c r="H14" s="3">
        <f t="shared" si="0"/>
        <v>84</v>
      </c>
    </row>
    <row r="15" spans="1:8" x14ac:dyDescent="0.35">
      <c r="A15" s="2">
        <v>44407.663194444445</v>
      </c>
      <c r="B15" s="3" t="s">
        <v>240</v>
      </c>
      <c r="C15" s="3" t="s">
        <v>18</v>
      </c>
      <c r="D15" s="3" t="s">
        <v>242</v>
      </c>
      <c r="E15" s="4">
        <v>8.3333333333333329E-2</v>
      </c>
      <c r="F15" s="4">
        <v>0.16666666666666666</v>
      </c>
      <c r="G15" s="3">
        <v>114</v>
      </c>
      <c r="H15" s="3">
        <f t="shared" si="0"/>
        <v>228</v>
      </c>
    </row>
    <row r="16" spans="1:8" x14ac:dyDescent="0.35">
      <c r="A16" s="2">
        <v>44407.803263888891</v>
      </c>
      <c r="B16" s="3" t="s">
        <v>243</v>
      </c>
      <c r="C16" s="3" t="s">
        <v>150</v>
      </c>
      <c r="D16" s="11" t="s">
        <v>251</v>
      </c>
      <c r="E16" s="4">
        <v>0.10416666666666667</v>
      </c>
      <c r="F16" s="4">
        <v>0.20833333333333334</v>
      </c>
      <c r="G16" s="3">
        <v>133</v>
      </c>
      <c r="H16" s="3">
        <f t="shared" si="0"/>
        <v>266</v>
      </c>
    </row>
    <row r="17" spans="1:8" x14ac:dyDescent="0.35">
      <c r="A17" s="2">
        <v>44407.815740740742</v>
      </c>
      <c r="B17" s="3" t="s">
        <v>244</v>
      </c>
      <c r="C17" s="3" t="s">
        <v>245</v>
      </c>
      <c r="D17" s="11" t="s">
        <v>251</v>
      </c>
      <c r="E17" s="4">
        <v>8.3333333333333329E-2</v>
      </c>
      <c r="F17" s="4">
        <v>0.16666666666666666</v>
      </c>
      <c r="G17" s="3">
        <v>116</v>
      </c>
      <c r="H17" s="3">
        <f t="shared" si="0"/>
        <v>232</v>
      </c>
    </row>
    <row r="18" spans="1:8" x14ac:dyDescent="0.35">
      <c r="A18" s="2">
        <v>44407.861527777779</v>
      </c>
      <c r="B18" s="3" t="s">
        <v>246</v>
      </c>
      <c r="C18" s="3" t="s">
        <v>247</v>
      </c>
      <c r="D18" s="11" t="s">
        <v>252</v>
      </c>
      <c r="E18" s="4">
        <v>0.16666666666666666</v>
      </c>
      <c r="F18" s="4">
        <v>0.33333333333333331</v>
      </c>
      <c r="G18" s="3">
        <v>237</v>
      </c>
      <c r="H18" s="3">
        <f t="shared" si="0"/>
        <v>474</v>
      </c>
    </row>
    <row r="19" spans="1:8" x14ac:dyDescent="0.35">
      <c r="A19" s="2">
        <v>44407.871006944442</v>
      </c>
      <c r="B19" s="3" t="s">
        <v>228</v>
      </c>
      <c r="C19" s="3" t="s">
        <v>21</v>
      </c>
      <c r="D19" s="11" t="s">
        <v>248</v>
      </c>
      <c r="E19" s="4">
        <v>0.14583333333333334</v>
      </c>
      <c r="F19" s="4">
        <v>0.29166666666666669</v>
      </c>
      <c r="G19" s="3">
        <v>182</v>
      </c>
      <c r="H19" s="3">
        <f t="shared" si="0"/>
        <v>364</v>
      </c>
    </row>
    <row r="20" spans="1:8" x14ac:dyDescent="0.35">
      <c r="A20" s="2">
        <v>44407.87290509259</v>
      </c>
      <c r="B20" s="3" t="s">
        <v>249</v>
      </c>
      <c r="C20" s="3" t="s">
        <v>21</v>
      </c>
      <c r="D20" s="11" t="s">
        <v>254</v>
      </c>
      <c r="E20" s="4">
        <v>0.10416666666666667</v>
      </c>
      <c r="F20" s="4">
        <v>0.20833333333333334</v>
      </c>
      <c r="G20" s="3">
        <v>153</v>
      </c>
      <c r="H20" s="3">
        <f t="shared" si="0"/>
        <v>306</v>
      </c>
    </row>
    <row r="21" spans="1:8" x14ac:dyDescent="0.35">
      <c r="A21" s="2">
        <v>44407.964537037034</v>
      </c>
      <c r="B21" s="3" t="s">
        <v>250</v>
      </c>
      <c r="C21" s="3" t="s">
        <v>21</v>
      </c>
      <c r="D21" s="11" t="s">
        <v>253</v>
      </c>
      <c r="E21" s="61">
        <v>8.3333333333333329E-2</v>
      </c>
      <c r="F21" s="4">
        <v>0.16666666666666666</v>
      </c>
      <c r="G21" s="3">
        <v>123</v>
      </c>
      <c r="H21" s="3">
        <f t="shared" si="0"/>
        <v>246</v>
      </c>
    </row>
    <row r="22" spans="1:8" x14ac:dyDescent="0.35">
      <c r="E22" s="5">
        <v>42</v>
      </c>
      <c r="F22" s="5">
        <v>84</v>
      </c>
      <c r="G22" s="6">
        <f>SUM(G2:G21)</f>
        <v>2254</v>
      </c>
      <c r="H22" s="6">
        <f>SUM(H2:H21)</f>
        <v>4508</v>
      </c>
    </row>
    <row r="23" spans="1:8" x14ac:dyDescent="0.35">
      <c r="G23">
        <f>G22/20</f>
        <v>112.7</v>
      </c>
      <c r="H23">
        <f>H22/20</f>
        <v>225.4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0"/>
  <sheetViews>
    <sheetView workbookViewId="0">
      <selection sqref="A1:H1"/>
    </sheetView>
  </sheetViews>
  <sheetFormatPr defaultColWidth="8.81640625" defaultRowHeight="14.5" x14ac:dyDescent="0.35"/>
  <cols>
    <col min="1" max="1" width="14.7265625" bestFit="1" customWidth="1"/>
    <col min="2" max="2" width="10.453125" bestFit="1" customWidth="1"/>
    <col min="3" max="3" width="18.1796875" bestFit="1" customWidth="1"/>
    <col min="4" max="4" width="66.81640625" bestFit="1" customWidth="1"/>
  </cols>
  <sheetData>
    <row r="1" spans="1:8" x14ac:dyDescent="0.35">
      <c r="A1" s="6" t="s">
        <v>40</v>
      </c>
      <c r="B1" s="6" t="s">
        <v>0</v>
      </c>
      <c r="C1" s="6" t="s">
        <v>22</v>
      </c>
      <c r="D1" s="6" t="s">
        <v>1</v>
      </c>
      <c r="E1" s="6" t="s">
        <v>81</v>
      </c>
      <c r="F1" s="6" t="s">
        <v>25</v>
      </c>
      <c r="G1" s="6" t="s">
        <v>26</v>
      </c>
      <c r="H1" s="6" t="s">
        <v>27</v>
      </c>
    </row>
    <row r="2" spans="1:8" x14ac:dyDescent="0.35">
      <c r="A2" s="2">
        <v>44408.050312500003</v>
      </c>
      <c r="B2" s="3" t="s">
        <v>255</v>
      </c>
      <c r="C2" s="3" t="s">
        <v>18</v>
      </c>
      <c r="D2" s="3" t="s">
        <v>242</v>
      </c>
      <c r="E2" s="4">
        <v>8.3333333333333329E-2</v>
      </c>
      <c r="F2" s="4">
        <v>0.16666666666666666</v>
      </c>
      <c r="G2" s="3">
        <v>114</v>
      </c>
      <c r="H2" s="3">
        <f>G2*2</f>
        <v>228</v>
      </c>
    </row>
    <row r="3" spans="1:8" x14ac:dyDescent="0.35">
      <c r="A3" s="2">
        <v>44408.053599537037</v>
      </c>
      <c r="B3" s="3" t="s">
        <v>256</v>
      </c>
      <c r="C3" s="3" t="s">
        <v>20</v>
      </c>
      <c r="D3" s="3" t="s">
        <v>277</v>
      </c>
      <c r="E3" s="4">
        <v>0.10416666666666667</v>
      </c>
      <c r="F3" s="4">
        <v>0.20833333333333334</v>
      </c>
      <c r="G3" s="3">
        <v>160</v>
      </c>
      <c r="H3" s="3">
        <f t="shared" ref="H3:H18" si="0">G3*2</f>
        <v>320</v>
      </c>
    </row>
    <row r="4" spans="1:8" x14ac:dyDescent="0.35">
      <c r="A4" s="2">
        <v>44408.082858796297</v>
      </c>
      <c r="B4" s="3" t="s">
        <v>257</v>
      </c>
      <c r="C4" s="3" t="s">
        <v>21</v>
      </c>
      <c r="D4" s="3" t="s">
        <v>258</v>
      </c>
      <c r="E4" s="4">
        <v>0.10416666666666667</v>
      </c>
      <c r="F4" s="4">
        <v>0.20833333333333334</v>
      </c>
      <c r="G4" s="3">
        <v>153</v>
      </c>
      <c r="H4" s="3">
        <f t="shared" si="0"/>
        <v>306</v>
      </c>
    </row>
    <row r="5" spans="1:8" x14ac:dyDescent="0.35">
      <c r="A5" s="2">
        <v>44408.171481481484</v>
      </c>
      <c r="B5" s="3" t="s">
        <v>259</v>
      </c>
      <c r="C5" s="3" t="s">
        <v>276</v>
      </c>
      <c r="D5" s="3" t="s">
        <v>278</v>
      </c>
      <c r="E5" s="4">
        <v>0.10416666666666667</v>
      </c>
      <c r="F5" s="4">
        <v>0.20833333333333334</v>
      </c>
      <c r="G5" s="3">
        <v>154</v>
      </c>
      <c r="H5" s="3">
        <f t="shared" si="0"/>
        <v>308</v>
      </c>
    </row>
    <row r="6" spans="1:8" x14ac:dyDescent="0.35">
      <c r="A6" s="2">
        <v>44408.237233796295</v>
      </c>
      <c r="B6" s="3" t="s">
        <v>260</v>
      </c>
      <c r="C6" s="3" t="s">
        <v>18</v>
      </c>
      <c r="D6" s="3" t="s">
        <v>224</v>
      </c>
      <c r="E6" s="4">
        <v>4.1666666666666664E-2</v>
      </c>
      <c r="F6" s="4">
        <v>8.3333333333333329E-2</v>
      </c>
      <c r="G6" s="3">
        <v>56</v>
      </c>
      <c r="H6" s="3">
        <f t="shared" si="0"/>
        <v>112</v>
      </c>
    </row>
    <row r="7" spans="1:8" x14ac:dyDescent="0.35">
      <c r="A7" s="2">
        <v>44408.290162037039</v>
      </c>
      <c r="B7" s="3" t="s">
        <v>261</v>
      </c>
      <c r="C7" s="3" t="s">
        <v>67</v>
      </c>
      <c r="D7" s="60" t="s">
        <v>279</v>
      </c>
      <c r="E7" s="4">
        <v>0.14583333333333334</v>
      </c>
      <c r="F7" s="4">
        <v>0.29166666666666669</v>
      </c>
      <c r="G7" s="3">
        <v>226</v>
      </c>
      <c r="H7" s="3">
        <f t="shared" si="0"/>
        <v>452</v>
      </c>
    </row>
    <row r="8" spans="1:8" x14ac:dyDescent="0.35">
      <c r="A8" s="2">
        <v>44408.498599537037</v>
      </c>
      <c r="B8" s="3" t="s">
        <v>262</v>
      </c>
      <c r="C8" s="3" t="s">
        <v>18</v>
      </c>
      <c r="D8" s="3" t="s">
        <v>20</v>
      </c>
      <c r="E8" s="4">
        <v>4.1666666666666664E-2</v>
      </c>
      <c r="F8" s="4">
        <v>8.3333333333333329E-2</v>
      </c>
      <c r="G8" s="3">
        <v>56</v>
      </c>
      <c r="H8" s="3">
        <f t="shared" si="0"/>
        <v>112</v>
      </c>
    </row>
    <row r="9" spans="1:8" x14ac:dyDescent="0.35">
      <c r="A9" s="2">
        <v>44408.507071759261</v>
      </c>
      <c r="B9" s="3" t="s">
        <v>263</v>
      </c>
      <c r="C9" s="3" t="s">
        <v>21</v>
      </c>
      <c r="D9" s="60" t="s">
        <v>211</v>
      </c>
      <c r="E9" s="4">
        <v>6.25E-2</v>
      </c>
      <c r="F9" s="4">
        <v>0.125</v>
      </c>
      <c r="G9" s="3">
        <v>84</v>
      </c>
      <c r="H9" s="3">
        <f t="shared" si="0"/>
        <v>168</v>
      </c>
    </row>
    <row r="10" spans="1:8" x14ac:dyDescent="0.35">
      <c r="A10" s="2">
        <v>44408.511006944442</v>
      </c>
      <c r="B10" s="3" t="s">
        <v>264</v>
      </c>
      <c r="C10" s="3" t="s">
        <v>39</v>
      </c>
      <c r="D10" s="3" t="s">
        <v>280</v>
      </c>
      <c r="E10" s="4">
        <v>0.16666666666666666</v>
      </c>
      <c r="F10" s="4">
        <v>0.33333333333333331</v>
      </c>
      <c r="G10" s="3">
        <v>284</v>
      </c>
      <c r="H10" s="3">
        <f t="shared" si="0"/>
        <v>568</v>
      </c>
    </row>
    <row r="11" spans="1:8" x14ac:dyDescent="0.35">
      <c r="A11" s="2">
        <v>44408.653946759259</v>
      </c>
      <c r="B11" s="3" t="s">
        <v>265</v>
      </c>
      <c r="C11" s="3" t="s">
        <v>167</v>
      </c>
      <c r="D11" s="60" t="s">
        <v>281</v>
      </c>
      <c r="E11" s="4">
        <v>5.2083333333333336E-2</v>
      </c>
      <c r="F11" s="4">
        <v>0.10416666666666667</v>
      </c>
      <c r="G11" s="3">
        <v>70</v>
      </c>
      <c r="H11" s="3">
        <f t="shared" si="0"/>
        <v>140</v>
      </c>
    </row>
    <row r="12" spans="1:8" x14ac:dyDescent="0.35">
      <c r="A12" s="2">
        <v>44408.673935185187</v>
      </c>
      <c r="B12" s="3" t="s">
        <v>266</v>
      </c>
      <c r="C12" s="3" t="s">
        <v>267</v>
      </c>
      <c r="D12" s="3" t="s">
        <v>268</v>
      </c>
      <c r="E12" s="4">
        <v>8.3333333333333329E-2</v>
      </c>
      <c r="F12" s="4">
        <v>0.16666666666666666</v>
      </c>
      <c r="G12" s="3">
        <v>114</v>
      </c>
      <c r="H12" s="3">
        <f t="shared" si="0"/>
        <v>228</v>
      </c>
    </row>
    <row r="13" spans="1:8" x14ac:dyDescent="0.35">
      <c r="A13" s="2">
        <v>44408.68310185185</v>
      </c>
      <c r="B13" s="3" t="s">
        <v>269</v>
      </c>
      <c r="C13" s="3" t="s">
        <v>99</v>
      </c>
      <c r="D13" s="3" t="s">
        <v>270</v>
      </c>
      <c r="E13" s="4">
        <v>0.1875</v>
      </c>
      <c r="F13" s="4">
        <v>0.375</v>
      </c>
      <c r="G13" s="3">
        <v>244</v>
      </c>
      <c r="H13" s="3">
        <f t="shared" si="0"/>
        <v>488</v>
      </c>
    </row>
    <row r="14" spans="1:8" x14ac:dyDescent="0.35">
      <c r="A14" s="2">
        <v>44408.686111111114</v>
      </c>
      <c r="B14" s="3" t="s">
        <v>271</v>
      </c>
      <c r="C14" s="3" t="s">
        <v>67</v>
      </c>
      <c r="D14" s="3" t="s">
        <v>282</v>
      </c>
      <c r="E14" s="4">
        <v>4.1666666666666664E-2</v>
      </c>
      <c r="F14" s="4">
        <v>8.3333333333333329E-2</v>
      </c>
      <c r="G14" s="3">
        <v>61</v>
      </c>
      <c r="H14" s="3">
        <f t="shared" si="0"/>
        <v>122</v>
      </c>
    </row>
    <row r="15" spans="1:8" x14ac:dyDescent="0.35">
      <c r="A15" s="2">
        <v>44408.850173611114</v>
      </c>
      <c r="B15" s="3" t="s">
        <v>275</v>
      </c>
      <c r="C15" s="3" t="s">
        <v>20</v>
      </c>
      <c r="D15" s="3" t="s">
        <v>283</v>
      </c>
      <c r="E15" s="4">
        <v>4.1666666666666664E-2</v>
      </c>
      <c r="F15" s="4">
        <v>8.3333333333333329E-2</v>
      </c>
      <c r="G15" s="3">
        <v>46</v>
      </c>
      <c r="H15" s="3">
        <f t="shared" si="0"/>
        <v>92</v>
      </c>
    </row>
    <row r="16" spans="1:8" x14ac:dyDescent="0.35">
      <c r="A16" s="2">
        <v>44408.886921296296</v>
      </c>
      <c r="B16" s="3" t="s">
        <v>272</v>
      </c>
      <c r="C16" s="3" t="s">
        <v>167</v>
      </c>
      <c r="D16" s="3" t="s">
        <v>284</v>
      </c>
      <c r="E16" s="4">
        <v>0.14583333333333334</v>
      </c>
      <c r="F16" s="4">
        <v>0.29166666666666669</v>
      </c>
      <c r="G16" s="3">
        <v>219</v>
      </c>
      <c r="H16" s="3">
        <f t="shared" si="0"/>
        <v>438</v>
      </c>
    </row>
    <row r="17" spans="1:8" x14ac:dyDescent="0.35">
      <c r="A17" s="2">
        <v>44408.972928240742</v>
      </c>
      <c r="B17" s="3" t="s">
        <v>273</v>
      </c>
      <c r="C17" s="3" t="s">
        <v>18</v>
      </c>
      <c r="D17" s="3" t="s">
        <v>274</v>
      </c>
      <c r="E17" s="4">
        <v>0.125</v>
      </c>
      <c r="F17" s="4">
        <v>0.25</v>
      </c>
      <c r="G17" s="3">
        <v>170</v>
      </c>
      <c r="H17" s="3">
        <f t="shared" si="0"/>
        <v>340</v>
      </c>
    </row>
    <row r="18" spans="1:8" x14ac:dyDescent="0.35">
      <c r="A18" s="2">
        <v>44408.976215277777</v>
      </c>
      <c r="B18" s="3" t="s">
        <v>259</v>
      </c>
      <c r="C18" s="3" t="s">
        <v>18</v>
      </c>
      <c r="D18" s="3" t="s">
        <v>242</v>
      </c>
      <c r="E18" s="4">
        <v>8.3333333333333329E-2</v>
      </c>
      <c r="F18" s="4">
        <v>0.16666666666666666</v>
      </c>
      <c r="G18" s="3">
        <v>114</v>
      </c>
      <c r="H18" s="3">
        <f t="shared" si="0"/>
        <v>228</v>
      </c>
    </row>
    <row r="19" spans="1:8" x14ac:dyDescent="0.35">
      <c r="E19" s="34">
        <f>F19/2</f>
        <v>38.75</v>
      </c>
      <c r="F19" s="62">
        <v>77.5</v>
      </c>
      <c r="G19" s="34">
        <f>SUM(G2:G18)</f>
        <v>2325</v>
      </c>
      <c r="H19" s="34">
        <f>SUM(H2:H18)</f>
        <v>4650</v>
      </c>
    </row>
    <row r="20" spans="1:8" x14ac:dyDescent="0.35">
      <c r="G20">
        <f>G19/17</f>
        <v>136.76470588235293</v>
      </c>
      <c r="H20">
        <f>H19/17</f>
        <v>273.52941176470586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7.23</vt:lpstr>
      <vt:lpstr>7.24</vt:lpstr>
      <vt:lpstr>7.25</vt:lpstr>
      <vt:lpstr>7.26</vt:lpstr>
      <vt:lpstr>7.27</vt:lpstr>
      <vt:lpstr>7.28</vt:lpstr>
      <vt:lpstr>7.29</vt:lpstr>
      <vt:lpstr>7.30</vt:lpstr>
      <vt:lpstr>7.31</vt:lpstr>
      <vt:lpstr>8.1</vt:lpstr>
      <vt:lpstr>8.2</vt:lpstr>
      <vt:lpstr>8.3</vt:lpstr>
      <vt:lpstr>8.4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Amante</dc:creator>
  <cp:lastModifiedBy>Betsy Ladyzhets</cp:lastModifiedBy>
  <dcterms:created xsi:type="dcterms:W3CDTF">2021-07-24T16:37:08Z</dcterms:created>
  <dcterms:modified xsi:type="dcterms:W3CDTF">2021-10-27T19:56:24Z</dcterms:modified>
</cp:coreProperties>
</file>